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F:\00 Archiv MS Works\Allerlei Wissenswertes\07 Nachhaltigkeit und Taxonomie\"/>
    </mc:Choice>
  </mc:AlternateContent>
  <xr:revisionPtr revIDLastSave="0" documentId="13_ncr:1_{87FDFE3C-FB4C-4541-A024-8D5C8FE0F074}" xr6:coauthVersionLast="47" xr6:coauthVersionMax="47" xr10:uidLastSave="{00000000-0000-0000-0000-000000000000}"/>
  <bookViews>
    <workbookView xWindow="28680" yWindow="-120" windowWidth="29040" windowHeight="15840" xr2:uid="{1B1DD1C2-254E-4690-BA49-E67D59983680}"/>
  </bookViews>
  <sheets>
    <sheet name="Selected key data" sheetId="1" r:id="rId1"/>
    <sheet name="Materiality Matrix" sheetId="2" r:id="rId2"/>
    <sheet name="Sustainability organisation" sheetId="3" r:id="rId3"/>
    <sheet name="Sustainable Development Goals" sheetId="4" r:id="rId4"/>
    <sheet name="EU taxonomy" sheetId="5" r:id="rId5"/>
    <sheet name="Area covered by Vienna Airport" sheetId="6" r:id="rId6"/>
    <sheet name="Catchment area" sheetId="7" r:id="rId7"/>
    <sheet name="Group companies of FWAG" sheetId="8" r:id="rId8"/>
    <sheet name="Operating indicators" sheetId="9" r:id="rId9"/>
    <sheet name="Financial indicators" sheetId="10" r:id="rId10"/>
    <sheet name="Employees key indicators" sheetId="11" r:id="rId11"/>
    <sheet name="Parental leave and return ratio" sheetId="12" r:id="rId12"/>
    <sheet name="Amount spent on training" sheetId="15" r:id="rId13"/>
    <sheet name="Employee turnover 2017–2023" sheetId="14" r:id="rId14"/>
    <sheet name="New employees 2017–2023" sheetId="13" r:id="rId15"/>
    <sheet name="Apprentices at Flughafen Wien " sheetId="16" r:id="rId16"/>
    <sheet name="Occupational health and safety" sheetId="17" r:id="rId17"/>
    <sheet name="Key data energy consumption" sheetId="18" r:id="rId18"/>
    <sheet name="FWAG total energy requirement" sheetId="19" r:id="rId19"/>
    <sheet name="FWAG total energy requirements " sheetId="20" r:id="rId20"/>
    <sheet name="FWAG water consumption" sheetId="21" r:id="rId21"/>
    <sheet name="Aircraft de-icing 2017–2023" sheetId="22" r:id="rId22"/>
    <sheet name="FWAG Waste 2017–2023" sheetId="23" r:id="rId23"/>
    <sheet name="FWAG CO2 emissions in tonnes" sheetId="24" r:id="rId24"/>
    <sheet name="CO2 emissions by Scope" sheetId="27" r:id="rId25"/>
    <sheet name="Airborne emissions 2017–2023" sheetId="25" r:id="rId26"/>
    <sheet name="Area of the flight noise zone" sheetId="26" r:id="rId27"/>
    <sheet name="Modal split at Vienna Airport" sheetId="28" r:id="rId28"/>
    <sheet name="Key data Vöslau Airport" sheetId="30" r:id="rId29"/>
  </sheet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30" l="1"/>
  <c r="I5" i="30"/>
  <c r="I9" i="30" s="1"/>
  <c r="D9" i="30" l="1"/>
  <c r="E9" i="30"/>
  <c r="F9" i="30"/>
  <c r="G9" i="30"/>
  <c r="H9" i="30"/>
  <c r="C9" i="30"/>
  <c r="D5" i="30"/>
  <c r="E5" i="30"/>
  <c r="F5" i="30"/>
  <c r="G5" i="30"/>
  <c r="H5" i="30"/>
  <c r="C5" i="30"/>
  <c r="H7" i="30"/>
  <c r="G7" i="30"/>
  <c r="F7" i="30"/>
  <c r="E7" i="30"/>
  <c r="D7" i="30"/>
  <c r="C7" i="30"/>
</calcChain>
</file>

<file path=xl/sharedStrings.xml><?xml version="1.0" encoding="utf-8"?>
<sst xmlns="http://schemas.openxmlformats.org/spreadsheetml/2006/main" count="396" uniqueCount="240">
  <si>
    <t>%</t>
  </si>
  <si>
    <t>FTE</t>
  </si>
  <si>
    <t>rd. 20.000</t>
  </si>
  <si>
    <t>17/65</t>
  </si>
  <si>
    <t>rd. 22.500</t>
  </si>
  <si>
    <t>19/74</t>
  </si>
  <si>
    <t>15/93</t>
  </si>
  <si>
    <t>15/117</t>
  </si>
  <si>
    <t>15/118</t>
  </si>
  <si>
    <t>Einheit</t>
  </si>
  <si>
    <t>rd.22.500</t>
  </si>
  <si>
    <t>rd.20.000</t>
  </si>
  <si>
    <t>km2</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</si>
  <si>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</si>
  <si>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</si>
  <si>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</si>
  <si>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t>Capex</t>
  </si>
  <si>
    <t>Opex</t>
  </si>
  <si>
    <t>10km2</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</si>
  <si>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</si>
  <si>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</si>
  <si>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</si>
  <si>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</si>
  <si>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</si>
  <si>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</si>
  <si>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</si>
  <si>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</si>
  <si>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</si>
  <si>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2017*</t>
  </si>
  <si>
    <t>2018*</t>
  </si>
  <si>
    <t>2019*</t>
  </si>
  <si>
    <t>2020*</t>
  </si>
  <si>
    <t>2021*</t>
  </si>
  <si>
    <t>2022*</t>
  </si>
  <si>
    <t>MWh</t>
  </si>
  <si>
    <t>[-]</t>
  </si>
  <si>
    <t>in MWh</t>
  </si>
  <si>
    <r>
      <t>m</t>
    </r>
    <r>
      <rPr>
        <vertAlign val="superscript"/>
        <sz val="11"/>
        <color theme="1"/>
        <rFont val="Fedra Sans VIE Book"/>
        <family val="3"/>
      </rPr>
      <t>3</t>
    </r>
  </si>
  <si>
    <r>
      <t>m</t>
    </r>
    <r>
      <rPr>
        <vertAlign val="superscript"/>
        <sz val="11"/>
        <color rgb="FF000000"/>
        <rFont val="Fedra Sans VIE Book"/>
        <family val="3"/>
      </rPr>
      <t>3</t>
    </r>
  </si>
  <si>
    <t>Scope 1</t>
  </si>
  <si>
    <t>Scope 2</t>
  </si>
  <si>
    <t>Scope 3</t>
  </si>
  <si>
    <t>2021**</t>
  </si>
  <si>
    <t>n.a.</t>
  </si>
  <si>
    <t>kWh</t>
  </si>
  <si>
    <t>Einheiten</t>
  </si>
  <si>
    <t>rd. 23.000</t>
  </si>
  <si>
    <t>15/90</t>
  </si>
  <si>
    <t xml:space="preserve"> Area covered by Vienna Airport  </t>
  </si>
  <si>
    <t xml:space="preserve"> Passengers at Vienna Airport  </t>
  </si>
  <si>
    <t xml:space="preserve"> Cargo (air cargo and trucking)  </t>
  </si>
  <si>
    <t xml:space="preserve"> Aircraft movements (scheduled and charter)  </t>
  </si>
  <si>
    <t xml:space="preserve"> EBIT</t>
  </si>
  <si>
    <t xml:space="preserve"> Working population at the site  </t>
  </si>
  <si>
    <t xml:space="preserve"> Proportion of women  </t>
  </si>
  <si>
    <t xml:space="preserve"> Employees on parental leave (m/f)  </t>
  </si>
  <si>
    <t xml:space="preserve"> Reportable accidents per 1,000 employees  </t>
  </si>
  <si>
    <t xml:space="preserve"> Electricity consumption  </t>
  </si>
  <si>
    <t xml:space="preserve"> Heating consumption  </t>
  </si>
  <si>
    <t xml:space="preserve"> Cooling consumption  </t>
  </si>
  <si>
    <t xml:space="preserve"> Fuel consumption  </t>
  </si>
  <si>
    <t xml:space="preserve"> Total energy requirement  </t>
  </si>
  <si>
    <t xml:space="preserve"> CO2  emissions  </t>
  </si>
  <si>
    <t xml:space="preserve"> Total waste  </t>
  </si>
  <si>
    <r>
      <t xml:space="preserve"> Net profit </t>
    </r>
    <r>
      <rPr>
        <vertAlign val="superscript"/>
        <sz val="11"/>
        <color rgb="FF000000"/>
        <rFont val="Fedra Sans VIE Book"/>
        <family val="3"/>
      </rPr>
      <t>3</t>
    </r>
  </si>
  <si>
    <t xml:space="preserve"> Equity ratio</t>
  </si>
  <si>
    <t xml:space="preserve"> Capital expenditure </t>
  </si>
  <si>
    <r>
      <t xml:space="preserve"> Employees </t>
    </r>
    <r>
      <rPr>
        <vertAlign val="superscript"/>
        <sz val="11"/>
        <color rgb="FF000000"/>
        <rFont val="Fedra Sans VIE Book"/>
        <family val="3"/>
      </rPr>
      <t xml:space="preserve">4  </t>
    </r>
  </si>
  <si>
    <t xml:space="preserve"> Total revenue </t>
  </si>
  <si>
    <r>
      <t xml:space="preserve"> Employee headcount </t>
    </r>
    <r>
      <rPr>
        <vertAlign val="superscript"/>
        <sz val="11"/>
        <color rgb="FF000000"/>
        <rFont val="Fedra Sans VIE Book"/>
        <family val="3"/>
      </rPr>
      <t>5</t>
    </r>
    <r>
      <rPr>
        <sz val="11"/>
        <color indexed="8"/>
        <rFont val="Fedra Sans VIE Book"/>
        <family val="3"/>
      </rPr>
      <t xml:space="preserve">  </t>
    </r>
  </si>
  <si>
    <r>
      <t xml:space="preserve"> Average age </t>
    </r>
    <r>
      <rPr>
        <vertAlign val="superscript"/>
        <sz val="11"/>
        <color rgb="FF000000"/>
        <rFont val="Fedra Sans VIE Book"/>
        <family val="3"/>
      </rPr>
      <t xml:space="preserve">6 </t>
    </r>
    <r>
      <rPr>
        <sz val="11"/>
        <color indexed="8"/>
        <rFont val="Fedra Sans VIE Book"/>
        <family val="3"/>
      </rPr>
      <t xml:space="preserve"> </t>
    </r>
  </si>
  <si>
    <t xml:space="preserve"> Proportion of female executives  </t>
  </si>
  <si>
    <t xml:space="preserve"> Water consumption  </t>
  </si>
  <si>
    <t xml:space="preserve"> Waste water </t>
  </si>
  <si>
    <t>Units</t>
  </si>
  <si>
    <t>mn.</t>
  </si>
  <si>
    <t>tonnes</t>
  </si>
  <si>
    <t>number</t>
  </si>
  <si>
    <t>€ mn</t>
  </si>
  <si>
    <t>years</t>
  </si>
  <si>
    <t>number/ 1.000 employees</t>
  </si>
  <si>
    <t>kWh/TU</t>
  </si>
  <si>
    <t>kg/TU</t>
  </si>
  <si>
    <r>
      <t xml:space="preserve"> Traffic units (TU) </t>
    </r>
    <r>
      <rPr>
        <vertAlign val="superscript"/>
        <sz val="11"/>
        <color rgb="FF000000"/>
        <rFont val="Fedra Sans VIE Book"/>
        <family val="3"/>
      </rPr>
      <t>2</t>
    </r>
    <r>
      <rPr>
        <sz val="11"/>
        <color indexed="8"/>
        <rFont val="Fedra Sans VIE Book"/>
        <family val="3"/>
      </rPr>
      <t xml:space="preserve">  </t>
    </r>
  </si>
  <si>
    <t>l/TU</t>
  </si>
  <si>
    <t>Revenue</t>
  </si>
  <si>
    <t>Basis
in € million</t>
  </si>
  <si>
    <t>thereof  taxonomy eligible in%</t>
  </si>
  <si>
    <t>thereof  taxonomy eligible
in € million</t>
  </si>
  <si>
    <t>taxonomy-aligned</t>
  </si>
  <si>
    <t>taxonomy-eligible</t>
  </si>
  <si>
    <t>taxonomy-non-eligible</t>
  </si>
  <si>
    <t>thereof transfer passengers (in million)</t>
  </si>
  <si>
    <t>Cargo in tonnes (air cargo and trucking)</t>
  </si>
  <si>
    <t>Aircraft movements 
(scheduled and charter)</t>
  </si>
  <si>
    <t>Number of passenger (in million)</t>
  </si>
  <si>
    <r>
      <t xml:space="preserve">Traffic Units </t>
    </r>
    <r>
      <rPr>
        <vertAlign val="superscript"/>
        <sz val="11"/>
        <color rgb="FF000000"/>
        <rFont val="Fedra Sans VIE Book"/>
        <family val="3"/>
      </rPr>
      <t>1</t>
    </r>
  </si>
  <si>
    <t>Working population at the 
airport site in total</t>
  </si>
  <si>
    <r>
      <t xml:space="preserve">Aircraft movements (based on IFR) </t>
    </r>
    <r>
      <rPr>
        <vertAlign val="superscript"/>
        <sz val="11"/>
        <color rgb="FF000000"/>
        <rFont val="Fedra Sans VIE Book"/>
        <family val="3"/>
      </rPr>
      <t>2</t>
    </r>
    <r>
      <rPr>
        <sz val="11"/>
        <color indexed="8"/>
        <rFont val="Fedra Sans VIE Book"/>
        <family val="3"/>
      </rPr>
      <t xml:space="preserve"> 
from 11:30 p.m. to 5:30 a.m.</t>
    </r>
  </si>
  <si>
    <r>
      <t>Group employees</t>
    </r>
    <r>
      <rPr>
        <vertAlign val="superscript"/>
        <sz val="11"/>
        <color rgb="FF000000"/>
        <rFont val="Fedra Sans VIE Book"/>
        <family val="3"/>
      </rPr>
      <t>3</t>
    </r>
  </si>
  <si>
    <r>
      <t>FWAG employees</t>
    </r>
    <r>
      <rPr>
        <vertAlign val="superscript"/>
        <sz val="11"/>
        <color rgb="FF000000"/>
        <rFont val="Fedra Sans VIE Book"/>
        <family val="3"/>
      </rPr>
      <t>3</t>
    </r>
  </si>
  <si>
    <r>
      <t>Employee headcount</t>
    </r>
    <r>
      <rPr>
        <vertAlign val="superscript"/>
        <sz val="11"/>
        <color rgb="FF000000"/>
        <rFont val="Fedra Sans VIE Book"/>
        <family val="3"/>
      </rPr>
      <t>4</t>
    </r>
  </si>
  <si>
    <t>1) One traffic unit (TU) is equivalent to one passenger or 100 kg of air cargo or airmail
2) IFR (Instrument Flight Rules) include all scheduled, charter and general aviation flights
3) Weighted full–time equivalent (FTE) as of 31 December
4) Headcount: number of all employment relationships of the Flughafen Wien Group in the relevant year</t>
  </si>
  <si>
    <t>Area covered by Vienna  Airport</t>
  </si>
  <si>
    <r>
      <t>Financial indicators</t>
    </r>
    <r>
      <rPr>
        <b/>
        <vertAlign val="superscript"/>
        <sz val="11"/>
        <color rgb="FF000000"/>
        <rFont val="Fedra Sans VIE Book"/>
        <family val="3"/>
      </rPr>
      <t>1</t>
    </r>
    <r>
      <rPr>
        <b/>
        <sz val="11"/>
        <color indexed="8"/>
        <rFont val="Fedra Sans VIE Book"/>
        <family val="3"/>
      </rPr>
      <t xml:space="preserve"> in € million</t>
    </r>
  </si>
  <si>
    <t xml:space="preserve"> Total revenue  </t>
  </si>
  <si>
    <t xml:space="preserve"> Thereof Malta  </t>
  </si>
  <si>
    <t xml:space="preserve"> EBITDA  </t>
  </si>
  <si>
    <t xml:space="preserve"> EBIT  </t>
  </si>
  <si>
    <t xml:space="preserve"> Cash flow from operating activities  </t>
  </si>
  <si>
    <t xml:space="preserve"> Equity  </t>
  </si>
  <si>
    <t xml:space="preserve"> Equity ratio (in %)  </t>
  </si>
  <si>
    <t xml:space="preserve"> Total assets  </t>
  </si>
  <si>
    <t xml:space="preserve"> Income taxes  </t>
  </si>
  <si>
    <r>
      <t xml:space="preserve"> Thereof Airport</t>
    </r>
    <r>
      <rPr>
        <vertAlign val="superscript"/>
        <sz val="11"/>
        <color rgb="FF000000"/>
        <rFont val="Fedra Sans VIE Book"/>
        <family val="3"/>
      </rPr>
      <t>2</t>
    </r>
    <r>
      <rPr>
        <sz val="11"/>
        <color indexed="8"/>
        <rFont val="Fedra Sans VIE Book"/>
        <family val="3"/>
      </rPr>
      <t xml:space="preserve"> </t>
    </r>
  </si>
  <si>
    <r>
      <t xml:space="preserve"> Thereof Retail &amp;Properties</t>
    </r>
    <r>
      <rPr>
        <vertAlign val="superscript"/>
        <sz val="11"/>
        <color rgb="FF000000"/>
        <rFont val="Fedra Sans VIE Book"/>
        <family val="3"/>
      </rPr>
      <t>2</t>
    </r>
    <r>
      <rPr>
        <sz val="11"/>
        <color indexed="8"/>
        <rFont val="Fedra Sans VIE Book"/>
        <family val="3"/>
      </rPr>
      <t xml:space="preserve">  </t>
    </r>
  </si>
  <si>
    <r>
      <t xml:space="preserve"> Net profit</t>
    </r>
    <r>
      <rPr>
        <vertAlign val="superscript"/>
        <sz val="11"/>
        <color rgb="FF000000"/>
        <rFont val="Fedra Sans VIE Book"/>
        <family val="3"/>
      </rPr>
      <t>3</t>
    </r>
    <r>
      <rPr>
        <sz val="11"/>
        <color indexed="8"/>
        <rFont val="Fedra Sans VIE Book"/>
        <family val="3"/>
      </rPr>
      <t xml:space="preserve">  </t>
    </r>
  </si>
  <si>
    <r>
      <t xml:space="preserve"> Net debt</t>
    </r>
    <r>
      <rPr>
        <vertAlign val="superscript"/>
        <sz val="11"/>
        <color rgb="FF000000"/>
        <rFont val="Fedra Sans VIE Book"/>
        <family val="3"/>
      </rPr>
      <t>2</t>
    </r>
  </si>
  <si>
    <r>
      <t xml:space="preserve"> Gearing (in %)</t>
    </r>
    <r>
      <rPr>
        <vertAlign val="superscript"/>
        <sz val="11"/>
        <color rgb="FF000000"/>
        <rFont val="Fedra Sans VIE Book"/>
        <family val="3"/>
      </rPr>
      <t>2</t>
    </r>
    <r>
      <rPr>
        <sz val="11"/>
        <color indexed="8"/>
        <rFont val="Fedra Sans VIE Book"/>
        <family val="3"/>
      </rPr>
      <t xml:space="preserve">  </t>
    </r>
  </si>
  <si>
    <r>
      <t xml:space="preserve"> Capital expenditure</t>
    </r>
    <r>
      <rPr>
        <vertAlign val="superscript"/>
        <sz val="11"/>
        <color rgb="FF000000"/>
        <rFont val="Fedra Sans VIE Book"/>
        <family val="3"/>
      </rPr>
      <t>4</t>
    </r>
    <r>
      <rPr>
        <sz val="11"/>
        <color indexed="8"/>
        <rFont val="Fedra Sans VIE Book"/>
        <family val="3"/>
      </rPr>
      <t xml:space="preserve">  </t>
    </r>
  </si>
  <si>
    <r>
      <t xml:space="preserve"> Dividend per share(in €)</t>
    </r>
    <r>
      <rPr>
        <vertAlign val="superscript"/>
        <sz val="11"/>
        <color rgb="FF000000"/>
        <rFont val="Fedra Sans VIE Book"/>
        <family val="3"/>
      </rPr>
      <t>5</t>
    </r>
  </si>
  <si>
    <r>
      <t xml:space="preserve"> Thereof Other Segments</t>
    </r>
    <r>
      <rPr>
        <vertAlign val="superscript"/>
        <sz val="11"/>
        <color rgb="FF000000"/>
        <rFont val="Fedra Sans VIE Book"/>
        <family val="3"/>
      </rPr>
      <t>2</t>
    </r>
  </si>
  <si>
    <t>1) Consolidated Flughafen Wien Group
2) Segment figures are adapted to the new reporting structure
3) Net profit before non–controlling interests
4) Not including financial assets
5) The share capital is divided into 84,000,000 bearer shares</t>
  </si>
  <si>
    <r>
      <t xml:space="preserve"> Thereof Handling &amp; Security Services</t>
    </r>
    <r>
      <rPr>
        <vertAlign val="superscript"/>
        <sz val="11"/>
        <color rgb="FF000000"/>
        <rFont val="Fedra Sans VIE Book"/>
        <family val="3"/>
      </rPr>
      <t>2</t>
    </r>
    <r>
      <rPr>
        <sz val="11"/>
        <color indexed="8"/>
        <rFont val="Fedra Sans VIE Book"/>
        <family val="3"/>
      </rPr>
      <t xml:space="preserve">  </t>
    </r>
  </si>
  <si>
    <t>Location: Austria</t>
  </si>
  <si>
    <r>
      <t>Total employees</t>
    </r>
    <r>
      <rPr>
        <vertAlign val="superscript"/>
        <sz val="11"/>
        <color rgb="FF000000"/>
        <rFont val="Fedra Sans VIE Book"/>
        <family val="3"/>
      </rPr>
      <t xml:space="preserve"> 1</t>
    </r>
  </si>
  <si>
    <t>thereof women</t>
  </si>
  <si>
    <t>thereof men</t>
  </si>
  <si>
    <t>Full-time, male</t>
  </si>
  <si>
    <t>Full-time, female</t>
  </si>
  <si>
    <t>Part-time, male</t>
  </si>
  <si>
    <t>Part-time, female</t>
  </si>
  <si>
    <r>
      <t>Headcount</t>
    </r>
    <r>
      <rPr>
        <vertAlign val="superscript"/>
        <sz val="11"/>
        <color rgb="FF000000"/>
        <rFont val="Fedra Sans VIE Book"/>
        <family val="3"/>
      </rPr>
      <t>2</t>
    </r>
  </si>
  <si>
    <t>thereof male</t>
  </si>
  <si>
    <t>thereof female</t>
  </si>
  <si>
    <r>
      <t>Propotion of women</t>
    </r>
    <r>
      <rPr>
        <vertAlign val="superscript"/>
        <sz val="11"/>
        <color rgb="FF000000"/>
        <rFont val="Fedra Sans VIE Book"/>
        <family val="3"/>
      </rPr>
      <t>3</t>
    </r>
  </si>
  <si>
    <r>
      <t>Propotion of women</t>
    </r>
    <r>
      <rPr>
        <vertAlign val="superscript"/>
        <sz val="11"/>
        <color rgb="FF000000"/>
        <rFont val="Fedra Sans VIE Book"/>
        <family val="3"/>
      </rPr>
      <t>4</t>
    </r>
  </si>
  <si>
    <r>
      <t>Average age</t>
    </r>
    <r>
      <rPr>
        <vertAlign val="superscript"/>
        <sz val="11"/>
        <color rgb="FF000000"/>
        <rFont val="Fedra Sans VIE Book"/>
        <family val="3"/>
      </rPr>
      <t>4</t>
    </r>
  </si>
  <si>
    <r>
      <t xml:space="preserve">Employees on parental leave (m/w) </t>
    </r>
    <r>
      <rPr>
        <vertAlign val="superscript"/>
        <sz val="11"/>
        <color rgb="FF000000"/>
        <rFont val="Fedra Sans VIE Book"/>
        <family val="3"/>
      </rPr>
      <t>4</t>
    </r>
  </si>
  <si>
    <r>
      <t>Propotion of female executives</t>
    </r>
    <r>
      <rPr>
        <vertAlign val="superscript"/>
        <sz val="11"/>
        <color rgb="FF000000"/>
        <rFont val="Fedra Sans VIE Book"/>
        <family val="3"/>
      </rPr>
      <t>4</t>
    </r>
  </si>
  <si>
    <r>
      <t>People with disabilities</t>
    </r>
    <r>
      <rPr>
        <vertAlign val="superscript"/>
        <sz val="11"/>
        <color rgb="FF000000"/>
        <rFont val="Fedra Sans VIE Book"/>
        <family val="3"/>
      </rPr>
      <t>4</t>
    </r>
  </si>
  <si>
    <t>Number</t>
  </si>
  <si>
    <t>Years</t>
  </si>
  <si>
    <t>Ratio</t>
  </si>
  <si>
    <t>Unit</t>
  </si>
  <si>
    <t>1) Weighted full–time equivalents (FTEs) at the Flughafen Wien Group in Austria as of 31 December
2) Number of all employment relationships of the Flughafen Wien Group in Austria in the relevant year
3) At the Flughafen Wien Group in Austria
4) At Flughafen Wien AG</t>
  </si>
  <si>
    <t>Parental leave in total</t>
  </si>
  <si>
    <t>Sex m/f</t>
  </si>
  <si>
    <t>Entered parental leave</t>
  </si>
  <si>
    <t>Returned from parental leave</t>
  </si>
  <si>
    <t>Spent a minimum of 12 months 
with the company after returning</t>
  </si>
  <si>
    <t>Male</t>
  </si>
  <si>
    <t>Female</t>
  </si>
  <si>
    <t>Total</t>
  </si>
  <si>
    <t>1) Including GetService Dienstleistungsgesellschaft m.b.H. (GET1)
2) Including “GetService”–Flughafen–Sicherheits– und Servicedienst GmbH (GET2) and Vienna Airport Health Center GmbH (VHC); not including VIE Airport Baumanagement GmbH (OEBA)
3) Not including Mazur Parkplatz GmbH</t>
  </si>
  <si>
    <t>1) Including GetService Dienstleistungsgesellschaft m.b.H. (GET1)
2) Including “GetService”–Flughafen–Sicherheits– und Servicedienst GmbH (GET2) and Vienna Airport Health Center GmbH (VHC); 
    not including VIE Airport Baumanagement GmbH (OEBA)
3) Not including Mazur Parkplatz GmbH</t>
  </si>
  <si>
    <t>Total in € million</t>
  </si>
  <si>
    <t>Per employee in €</t>
  </si>
  <si>
    <t>* only parent company Flughafen Wien AG</t>
  </si>
  <si>
    <t>m/f</t>
  </si>
  <si>
    <t>Ratio of reportable accidents
 per 1,000 employees</t>
  </si>
  <si>
    <t>Days lost following an accident at work</t>
  </si>
  <si>
    <t>Days lost from other sick leave</t>
  </si>
  <si>
    <t>Reportable accidents</t>
  </si>
  <si>
    <t>Deaths</t>
  </si>
  <si>
    <t>1
(traffic accident)</t>
  </si>
  <si>
    <t>Days</t>
  </si>
  <si>
    <t>Number/
employees</t>
  </si>
  <si>
    <t>Number/ 1,000
employees in %</t>
  </si>
  <si>
    <t>Environmental aspect</t>
  </si>
  <si>
    <t>Electricity requirements</t>
  </si>
  <si>
    <t>Heat requirements</t>
  </si>
  <si>
    <t>Cooling requirements</t>
  </si>
  <si>
    <t>Fuels</t>
  </si>
  <si>
    <t>Total energy requirements</t>
  </si>
  <si>
    <t>Total energy requirements 
from renewable sources</t>
  </si>
  <si>
    <t>Share of renewable energy 
in total energy requirements</t>
  </si>
  <si>
    <t>Traffic units (TU)</t>
  </si>
  <si>
    <t>Passengers</t>
  </si>
  <si>
    <t>* The deterioration of the relative figures in the years 2020 and 2021 is due to the very sharp decline in passenger numbers and traffic units
    as a result of the COVID–19 pandemic.</t>
  </si>
  <si>
    <t>in kWh/Traffic units (TU)</t>
  </si>
  <si>
    <t>FWAG electricity requirements 2017- 2022</t>
  </si>
  <si>
    <t>FWAG total energy requirements</t>
  </si>
  <si>
    <t>in kWh/Traffic unit (TU)</t>
  </si>
  <si>
    <t>Water consumption</t>
  </si>
  <si>
    <t>Wastewater</t>
  </si>
  <si>
    <t>FWAG water consumption</t>
  </si>
  <si>
    <t>Aircraft de-icing</t>
  </si>
  <si>
    <t>De-icing agent</t>
  </si>
  <si>
    <t>Litres</t>
  </si>
  <si>
    <t>FWAG Waste</t>
  </si>
  <si>
    <t>Tonnes</t>
  </si>
  <si>
    <t>Total waste</t>
  </si>
  <si>
    <t>Total hazardous waste</t>
  </si>
  <si>
    <t>Industrial waste</t>
  </si>
  <si>
    <t>Paper and cardboard</t>
  </si>
  <si>
    <t>in tonnes</t>
  </si>
  <si>
    <t>in kg/TU</t>
  </si>
  <si>
    <r>
      <t>FWAG: CO</t>
    </r>
    <r>
      <rPr>
        <b/>
        <vertAlign val="subscript"/>
        <sz val="11"/>
        <color rgb="FF000000"/>
        <rFont val="Fedra Sans VIE Book"/>
        <family val="3"/>
      </rPr>
      <t>2</t>
    </r>
    <r>
      <rPr>
        <b/>
        <sz val="11"/>
        <color indexed="8"/>
        <rFont val="Fedra Sans VIE Book"/>
        <family val="3"/>
      </rPr>
      <t xml:space="preserve"> emissions </t>
    </r>
  </si>
  <si>
    <r>
      <t>CO</t>
    </r>
    <r>
      <rPr>
        <b/>
        <vertAlign val="subscript"/>
        <sz val="11"/>
        <color rgb="FF000000"/>
        <rFont val="Fedra Sans VIE Book"/>
        <family val="3"/>
      </rPr>
      <t>2</t>
    </r>
    <r>
      <rPr>
        <b/>
        <sz val="11"/>
        <color indexed="8"/>
        <rFont val="Fedra Sans VIE Book"/>
        <family val="3"/>
      </rPr>
      <t xml:space="preserve"> emissions by Scope in tonnes</t>
    </r>
  </si>
  <si>
    <t>SO2 in kg (Flughafen Wien Group)</t>
  </si>
  <si>
    <t>SO2 in g per traffic unit</t>
  </si>
  <si>
    <t>NOx in kg (Flughafen Wien Group)</t>
  </si>
  <si>
    <t>NOx emissions in g per traffic unit</t>
  </si>
  <si>
    <t>PM10 in kg (Flughafen Wien Group)</t>
  </si>
  <si>
    <t>PM10 in g per traffic unit</t>
  </si>
  <si>
    <t>Total emissions in kg 
(Flughafen Wien Group)</t>
  </si>
  <si>
    <t>Total emissions in g per traffic unit</t>
  </si>
  <si>
    <t>1) The emission values for 2018 resulted from an update to the software used and thus a change in the emission factors. 
    They are therefore not directly comparable with the 2017 values.
2) The increase in the figures from 2018 to 2019 is attributable to the increased air traffic.</t>
  </si>
  <si>
    <r>
      <t>The area of each flight noise zone within
which the daytime LEQ2 during the six
busiest traffic months of the year in
question was over 54 dB (in km</t>
    </r>
    <r>
      <rPr>
        <vertAlign val="superscript"/>
        <sz val="11"/>
        <color rgb="FF000000"/>
        <rFont val="Fedra Sans VIE Book"/>
        <family val="3"/>
      </rPr>
      <t>2</t>
    </r>
    <r>
      <rPr>
        <sz val="11"/>
        <color rgb="FF000000"/>
        <rFont val="Fedra Sans VIE Book"/>
        <family val="3"/>
      </rPr>
      <t>)</t>
    </r>
  </si>
  <si>
    <r>
      <t>The area of each flight noise zone within
which the night–time LEQ2 during the
six busiest traffic months of the year in
question was over 45 dB (in km</t>
    </r>
    <r>
      <rPr>
        <vertAlign val="superscript"/>
        <sz val="11"/>
        <color rgb="FF000000"/>
        <rFont val="Fedra Sans VIE Book"/>
        <family val="3"/>
      </rPr>
      <t>2</t>
    </r>
    <r>
      <rPr>
        <sz val="11"/>
        <color rgb="FF000000"/>
        <rFont val="Fedra Sans VIE Book"/>
        <family val="3"/>
      </rPr>
      <t>)</t>
    </r>
  </si>
  <si>
    <t>1) The flight noise zone shown for 2021 was already determined according to a new calculation method to be applied in future. 
    The figures for 2017 to 2020 were likewise recalculated accordingly.
2) LEQ: Equivalent Continuous Sound Pressure Level</t>
  </si>
  <si>
    <t>Means of transport to the airport</t>
  </si>
  <si>
    <t>Private/company car</t>
  </si>
  <si>
    <t>Rental car (e.g. Sixt, Avis, Europcar)</t>
  </si>
  <si>
    <t>Car sharing</t>
  </si>
  <si>
    <t>Taxi and chauffeured rental car</t>
  </si>
  <si>
    <t>Public bus (e.g. Vienna Airport Lines, Blaguss)</t>
  </si>
  <si>
    <t>Coach</t>
  </si>
  <si>
    <t>Rail (rapid transit/regional trains, CAT,
ÖBB long–distance)</t>
  </si>
  <si>
    <t>New forms of mobility, e.g. Uber, Bolt</t>
  </si>
  <si>
    <t>Hotel transfer, airport transfer</t>
  </si>
  <si>
    <t>Other</t>
  </si>
  <si>
    <t>Electricity</t>
  </si>
  <si>
    <r>
      <t>in CO</t>
    </r>
    <r>
      <rPr>
        <vertAlign val="subscript"/>
        <sz val="11"/>
        <color rgb="FF000000"/>
        <rFont val="Fedra Sans VIE Book"/>
        <family val="3"/>
      </rPr>
      <t>2</t>
    </r>
  </si>
  <si>
    <t>Natural gas</t>
  </si>
  <si>
    <t>Fuels (diesel)</t>
  </si>
  <si>
    <t>Water</t>
  </si>
  <si>
    <r>
      <t>Total CO</t>
    </r>
    <r>
      <rPr>
        <vertAlign val="subscript"/>
        <sz val="11"/>
        <color rgb="FF000000"/>
        <rFont val="Fedra Sans VIE Book"/>
        <family val="3"/>
      </rPr>
      <t>2</t>
    </r>
  </si>
  <si>
    <t>Selected key data</t>
  </si>
  <si>
    <t>68.7%</t>
  </si>
  <si>
    <t>Share of taxonomy-capable economic activities in total revenue, Capex and Opex</t>
  </si>
  <si>
    <t>10km²</t>
  </si>
  <si>
    <t>1) In 2020, 2021 and 2022, the coronavirus pandemic significantly affected passenger numbers and employees at the airport. Working from home and short–time
    work led to very low utilisation of airport infrastructure and had a major impact on the figures per traffic unit. The figures for 2020, 2021 and 2022 are 
    therefore not directly comparable with those of previous years.
2) One traffic unit (TU) is equivalent to one passenger or 100 kg of air cargo or airmail
3) Net profit before non–controlling interests
4) Weighted full–time equivalent (FTE) as of 31 December
5) Headcount: number of all employment relationships of the consolidated Flughafen Wien Group in Austria in the relevant year
6) At Flughafen Wien AG</t>
  </si>
  <si>
    <t>2023*</t>
  </si>
  <si>
    <t>approx. 20.000</t>
  </si>
  <si>
    <t>approx. 22.500</t>
  </si>
  <si>
    <t>approx. 22.000</t>
  </si>
  <si>
    <t>approx. 23.000</t>
  </si>
  <si>
    <t>14/78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</si>
</sst>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23">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
      <b/>
      <vertAlign val="subscript"/>
      <sz val="11"/>
      <color rgb="FF000000"/>
      <name val="Fedra Sans VIE Book"/>
      <family val="3"/>
    </font>
    <font>
      <vertAlign val="subscript"/>
      <sz val="11"/>
      <color rgb="FF000000"/>
      <name val="Fedra Sans VIE Book"/>
      <family val="3"/>
    </font>
    <font>
      <b/>
      <sz val="11"/>
      <color theme="1"/>
      <name val="Calibri"/>
      <family val="2"/>
      <scheme val="minor"/>
    </font>
  </fonts>
  <fills count="6">
    <fill>
      <patternFill patternType="none"/>
    </fill>
    <fill>
      <patternFill patternType="gray125"/>
    </fill>
    <fill>
      <patternFill patternType="solid">
        <fgColor rgb="FF9BB1C3"/>
        <bgColor indexed="64"/>
      </patternFill>
    </fill>
    <fill>
      <patternFill patternType="solid">
        <fgColor rgb="FFCDD5C8"/>
        <bgColor indexed="64"/>
      </patternFill>
    </fill>
    <fill>
      <patternFill patternType="solid">
        <fgColor theme="7" tint="0.39997558519241921"/>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65">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1" xfId="0" applyFont="1" applyBorder="1" applyAlignment="1">
      <alignment vertical="center" wrapText="1"/>
    </xf>
    <xf numFmtId="1" fontId="9" fillId="0" borderId="1" xfId="0" applyNumberFormat="1" applyFont="1" applyBorder="1" applyAlignment="1">
      <alignment vertical="center" shrinkToFit="1"/>
    </xf>
    <xf numFmtId="164" fontId="9" fillId="0" borderId="1" xfId="0" applyNumberFormat="1" applyFont="1" applyBorder="1" applyAlignment="1">
      <alignment vertical="center" shrinkToFit="1"/>
    </xf>
    <xf numFmtId="3" fontId="9" fillId="0" borderId="1"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1" xfId="0" applyNumberFormat="1" applyFont="1" applyBorder="1" applyAlignment="1">
      <alignment horizontal="right" vertical="center" shrinkToFit="1"/>
    </xf>
    <xf numFmtId="0" fontId="9" fillId="0" borderId="1" xfId="0" applyFont="1" applyBorder="1" applyAlignment="1">
      <alignment horizontal="right" vertical="center" wrapText="1"/>
    </xf>
    <xf numFmtId="1" fontId="7" fillId="2" borderId="11" xfId="0" applyNumberFormat="1" applyFont="1" applyFill="1" applyBorder="1" applyAlignment="1">
      <alignment vertical="center" shrinkToFit="1"/>
    </xf>
    <xf numFmtId="1" fontId="7" fillId="2" borderId="12" xfId="0" applyNumberFormat="1" applyFont="1" applyFill="1" applyBorder="1" applyAlignment="1">
      <alignment vertical="center" shrinkToFit="1"/>
    </xf>
    <xf numFmtId="0" fontId="9" fillId="0" borderId="13" xfId="0" applyFont="1" applyBorder="1" applyAlignment="1">
      <alignment horizontal="left" wrapText="1"/>
    </xf>
    <xf numFmtId="1" fontId="9" fillId="0" borderId="14" xfId="0" applyNumberFormat="1" applyFont="1" applyBorder="1" applyAlignment="1">
      <alignment vertical="center" shrinkToFit="1"/>
    </xf>
    <xf numFmtId="0" fontId="8" fillId="0" borderId="14" xfId="0" applyFont="1" applyBorder="1"/>
    <xf numFmtId="0" fontId="9" fillId="0" borderId="14" xfId="0" applyFont="1" applyBorder="1" applyAlignment="1">
      <alignment horizontal="right" vertical="center" wrapText="1"/>
    </xf>
    <xf numFmtId="0" fontId="9" fillId="0" borderId="15" xfId="0" applyFont="1" applyBorder="1" applyAlignment="1">
      <alignment horizontal="left" wrapText="1"/>
    </xf>
    <xf numFmtId="0" fontId="9" fillId="0" borderId="16" xfId="0" applyFont="1" applyBorder="1" applyAlignment="1">
      <alignment vertical="center" wrapText="1"/>
    </xf>
    <xf numFmtId="164" fontId="9" fillId="0" borderId="16" xfId="0" applyNumberFormat="1" applyFont="1" applyBorder="1" applyAlignment="1">
      <alignment vertical="center" shrinkToFit="1"/>
    </xf>
    <xf numFmtId="0" fontId="8" fillId="0" borderId="17" xfId="0" applyFont="1" applyBorder="1"/>
    <xf numFmtId="0" fontId="8" fillId="0" borderId="0" xfId="0" applyFont="1" applyBorder="1" applyAlignment="1">
      <alignment vertical="center"/>
    </xf>
    <xf numFmtId="0" fontId="8" fillId="0" borderId="0" xfId="0" applyFont="1" applyBorder="1" applyAlignment="1">
      <alignment vertical="center" wrapText="1"/>
    </xf>
    <xf numFmtId="1" fontId="7" fillId="2" borderId="12" xfId="0" applyNumberFormat="1" applyFont="1" applyFill="1" applyBorder="1" applyAlignment="1">
      <alignment horizontal="right" vertical="center" shrinkToFit="1"/>
    </xf>
    <xf numFmtId="0" fontId="7" fillId="2" borderId="10" xfId="0" applyFont="1" applyFill="1" applyBorder="1" applyAlignment="1">
      <alignment vertical="center" wrapText="1"/>
    </xf>
    <xf numFmtId="0" fontId="7" fillId="2" borderId="11" xfId="0" applyFont="1" applyFill="1" applyBorder="1" applyAlignment="1">
      <alignment vertical="center" wrapText="1"/>
    </xf>
    <xf numFmtId="0" fontId="9" fillId="0" borderId="1" xfId="0" applyFont="1" applyBorder="1" applyAlignment="1">
      <alignment horizontal="left" vertical="top" wrapText="1"/>
    </xf>
    <xf numFmtId="164" fontId="9" fillId="0" borderId="1" xfId="0" applyNumberFormat="1" applyFont="1" applyBorder="1" applyAlignment="1">
      <alignment horizontal="right" vertical="top" shrinkToFit="1"/>
    </xf>
    <xf numFmtId="1" fontId="7" fillId="2" borderId="10" xfId="0" applyNumberFormat="1" applyFont="1" applyFill="1" applyBorder="1" applyAlignment="1">
      <alignment horizontal="left" vertical="center" shrinkToFit="1"/>
    </xf>
    <xf numFmtId="0" fontId="7" fillId="2" borderId="11" xfId="0" applyFont="1" applyFill="1" applyBorder="1" applyAlignment="1">
      <alignment horizontal="right" vertical="center" wrapText="1"/>
    </xf>
    <xf numFmtId="0" fontId="7" fillId="2" borderId="11" xfId="0" applyFont="1" applyFill="1" applyBorder="1" applyAlignment="1">
      <alignment horizontal="right" vertical="top" wrapText="1"/>
    </xf>
    <xf numFmtId="0" fontId="7" fillId="2" borderId="12" xfId="0" applyFont="1" applyFill="1" applyBorder="1" applyAlignment="1">
      <alignment horizontal="right" vertical="top" wrapText="1"/>
    </xf>
    <xf numFmtId="0" fontId="9" fillId="0" borderId="13" xfId="0" applyFont="1" applyBorder="1" applyAlignment="1">
      <alignment horizontal="left" vertical="top" wrapText="1"/>
    </xf>
    <xf numFmtId="164" fontId="9" fillId="0" borderId="14" xfId="0" applyNumberFormat="1" applyFont="1" applyBorder="1" applyAlignment="1">
      <alignment horizontal="right" vertical="top" shrinkToFit="1"/>
    </xf>
    <xf numFmtId="0" fontId="9" fillId="0" borderId="15" xfId="0" applyFont="1" applyBorder="1" applyAlignment="1">
      <alignment horizontal="left" vertical="top" wrapText="1"/>
    </xf>
    <xf numFmtId="164" fontId="9" fillId="0" borderId="16" xfId="0" applyNumberFormat="1" applyFont="1" applyBorder="1" applyAlignment="1">
      <alignment horizontal="right" vertical="top" shrinkToFit="1"/>
    </xf>
    <xf numFmtId="164" fontId="9" fillId="0" borderId="17" xfId="0" applyNumberFormat="1" applyFont="1" applyBorder="1" applyAlignment="1">
      <alignment horizontal="right" vertical="top" shrinkToFit="1"/>
    </xf>
    <xf numFmtId="165" fontId="9" fillId="0" borderId="1" xfId="0" applyNumberFormat="1" applyFont="1" applyBorder="1" applyAlignment="1">
      <alignment horizontal="right" vertical="top" shrinkToFit="1"/>
    </xf>
    <xf numFmtId="1" fontId="7" fillId="3" borderId="10" xfId="0" applyNumberFormat="1" applyFont="1" applyFill="1" applyBorder="1" applyAlignment="1">
      <alignment horizontal="left" vertical="top" shrinkToFit="1"/>
    </xf>
    <xf numFmtId="0" fontId="7" fillId="3" borderId="11" xfId="0" applyFont="1" applyFill="1" applyBorder="1" applyAlignment="1">
      <alignment horizontal="right" vertical="top" wrapText="1"/>
    </xf>
    <xf numFmtId="0" fontId="7" fillId="3" borderId="12" xfId="0" applyFont="1" applyFill="1" applyBorder="1" applyAlignment="1">
      <alignment horizontal="right" vertical="top" wrapText="1"/>
    </xf>
    <xf numFmtId="165" fontId="9" fillId="0" borderId="14" xfId="0" applyNumberFormat="1" applyFont="1" applyBorder="1" applyAlignment="1">
      <alignment horizontal="right" vertical="top" shrinkToFit="1"/>
    </xf>
    <xf numFmtId="165" fontId="9" fillId="0" borderId="16" xfId="0" applyNumberFormat="1" applyFont="1" applyBorder="1" applyAlignment="1">
      <alignment horizontal="right" vertical="top" shrinkToFit="1"/>
    </xf>
    <xf numFmtId="165" fontId="9" fillId="0" borderId="17" xfId="0" applyNumberFormat="1" applyFont="1" applyBorder="1" applyAlignment="1">
      <alignment horizontal="right" vertical="top" shrinkToFit="1"/>
    </xf>
    <xf numFmtId="0" fontId="0" fillId="0" borderId="0" xfId="0" applyFont="1"/>
    <xf numFmtId="0" fontId="4" fillId="0" borderId="1" xfId="0" applyFont="1" applyBorder="1" applyAlignment="1">
      <alignment horizontal="right" vertical="center" wrapText="1"/>
    </xf>
    <xf numFmtId="1" fontId="2" fillId="2" borderId="11" xfId="0" applyNumberFormat="1" applyFont="1" applyFill="1" applyBorder="1" applyAlignment="1">
      <alignment horizontal="right" vertical="center" shrinkToFit="1"/>
    </xf>
    <xf numFmtId="0" fontId="4" fillId="0" borderId="13" xfId="0" applyFont="1" applyBorder="1" applyAlignment="1">
      <alignment horizontal="left" vertical="top" wrapText="1"/>
    </xf>
    <xf numFmtId="0" fontId="5" fillId="0" borderId="13" xfId="0" applyFont="1" applyBorder="1" applyAlignment="1">
      <alignment horizontal="left" vertical="top" wrapText="1"/>
    </xf>
    <xf numFmtId="0" fontId="5" fillId="0" borderId="15" xfId="0" applyFont="1" applyBorder="1" applyAlignment="1">
      <alignment horizontal="left" vertical="top" wrapText="1"/>
    </xf>
    <xf numFmtId="1" fontId="2" fillId="2" borderId="11" xfId="0" applyNumberFormat="1" applyFont="1" applyFill="1" applyBorder="1" applyAlignment="1">
      <alignment horizontal="right" vertical="top" shrinkToFit="1"/>
    </xf>
    <xf numFmtId="1" fontId="6" fillId="0" borderId="1" xfId="0" applyNumberFormat="1" applyFont="1" applyBorder="1" applyAlignment="1">
      <alignment horizontal="right" vertical="top" shrinkToFit="1"/>
    </xf>
    <xf numFmtId="1" fontId="2" fillId="2" borderId="12" xfId="0" applyNumberFormat="1" applyFont="1" applyFill="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1" xfId="0" applyNumberFormat="1" applyFont="1" applyBorder="1" applyAlignment="1">
      <alignment horizontal="right" vertical="top" shrinkToFit="1"/>
    </xf>
    <xf numFmtId="0" fontId="4" fillId="0" borderId="1" xfId="0" applyFont="1" applyBorder="1" applyAlignment="1">
      <alignment horizontal="right" vertical="top" wrapText="1"/>
    </xf>
    <xf numFmtId="0" fontId="1" fillId="2" borderId="10" xfId="0" applyFont="1" applyFill="1" applyBorder="1" applyAlignment="1">
      <alignment horizontal="left" vertical="top" wrapText="1"/>
    </xf>
    <xf numFmtId="3" fontId="6" fillId="0" borderId="14" xfId="0" applyNumberFormat="1" applyFont="1" applyBorder="1" applyAlignment="1">
      <alignment horizontal="right" vertical="top" shrinkToFit="1"/>
    </xf>
    <xf numFmtId="0" fontId="4" fillId="0" borderId="13" xfId="0" applyFont="1" applyBorder="1" applyAlignment="1">
      <alignment horizontal="left" vertical="top" wrapText="1" indent="1"/>
    </xf>
    <xf numFmtId="0" fontId="4" fillId="0" borderId="14" xfId="0" applyFont="1" applyBorder="1" applyAlignment="1">
      <alignment horizontal="right" vertical="top" wrapText="1"/>
    </xf>
    <xf numFmtId="1" fontId="9" fillId="0" borderId="1" xfId="0" applyNumberFormat="1" applyFont="1" applyBorder="1" applyAlignment="1">
      <alignment horizontal="right" vertical="center" shrinkToFit="1"/>
    </xf>
    <xf numFmtId="0" fontId="9" fillId="0" borderId="13" xfId="0" applyFont="1" applyBorder="1" applyAlignment="1">
      <alignment horizontal="left" vertical="center" wrapText="1"/>
    </xf>
    <xf numFmtId="0" fontId="9" fillId="0" borderId="15" xfId="0" applyFont="1" applyBorder="1" applyAlignment="1">
      <alignment horizontal="left" vertical="center" wrapText="1"/>
    </xf>
    <xf numFmtId="1" fontId="9" fillId="0" borderId="16" xfId="0" applyNumberFormat="1" applyFont="1" applyBorder="1" applyAlignment="1">
      <alignment horizontal="right" vertical="center" shrinkToFit="1"/>
    </xf>
    <xf numFmtId="1" fontId="9" fillId="0" borderId="17" xfId="0" applyNumberFormat="1" applyFont="1" applyBorder="1" applyAlignment="1">
      <alignment horizontal="right" vertical="center" shrinkToFit="1"/>
    </xf>
    <xf numFmtId="0" fontId="14" fillId="0" borderId="0" xfId="0" applyFont="1" applyAlignment="1">
      <alignment vertical="center"/>
    </xf>
    <xf numFmtId="0" fontId="15" fillId="0" borderId="0" xfId="0" applyFont="1" applyAlignment="1">
      <alignment vertical="center"/>
    </xf>
    <xf numFmtId="0" fontId="14" fillId="0" borderId="0" xfId="0" applyFont="1" applyAlignment="1">
      <alignment horizontal="right" vertical="center"/>
    </xf>
    <xf numFmtId="0" fontId="4" fillId="0" borderId="15" xfId="0" applyFont="1" applyBorder="1" applyAlignment="1">
      <alignment horizontal="left" vertical="top" wrapText="1"/>
    </xf>
    <xf numFmtId="1" fontId="6" fillId="0" borderId="16" xfId="0" applyNumberFormat="1" applyFont="1" applyBorder="1" applyAlignment="1">
      <alignment horizontal="right" vertical="top" shrinkToFit="1"/>
    </xf>
    <xf numFmtId="0" fontId="3" fillId="2" borderId="13" xfId="0" applyFont="1" applyFill="1" applyBorder="1" applyAlignment="1">
      <alignment vertical="center" wrapText="1"/>
    </xf>
    <xf numFmtId="0" fontId="3" fillId="2" borderId="1" xfId="0" applyFont="1" applyFill="1" applyBorder="1" applyAlignment="1">
      <alignment horizontal="right" vertical="center" wrapText="1"/>
    </xf>
    <xf numFmtId="0" fontId="3" fillId="2" borderId="14" xfId="0" applyFont="1" applyFill="1" applyBorder="1" applyAlignment="1">
      <alignment horizontal="right" vertical="center" wrapText="1"/>
    </xf>
    <xf numFmtId="0" fontId="4" fillId="0" borderId="15" xfId="0" applyFont="1" applyBorder="1" applyAlignment="1">
      <alignment horizontal="left" vertical="center" wrapText="1"/>
    </xf>
    <xf numFmtId="1" fontId="7" fillId="2" borderId="10" xfId="0" applyNumberFormat="1" applyFont="1" applyFill="1" applyBorder="1" applyAlignment="1">
      <alignment vertical="top" shrinkToFit="1"/>
    </xf>
    <xf numFmtId="1" fontId="7" fillId="2" borderId="11" xfId="0" applyNumberFormat="1" applyFont="1" applyFill="1" applyBorder="1" applyAlignment="1">
      <alignment horizontal="right" vertical="top" shrinkToFit="1"/>
    </xf>
    <xf numFmtId="1" fontId="7" fillId="2" borderId="12" xfId="0" applyNumberFormat="1" applyFont="1" applyFill="1" applyBorder="1" applyAlignment="1">
      <alignment horizontal="right" vertical="top" shrinkToFit="1"/>
    </xf>
    <xf numFmtId="164" fontId="9" fillId="0" borderId="1" xfId="0" applyNumberFormat="1" applyFont="1" applyBorder="1" applyAlignment="1">
      <alignment horizontal="right" vertical="center" shrinkToFit="1"/>
    </xf>
    <xf numFmtId="164" fontId="9" fillId="0" borderId="14" xfId="0" applyNumberFormat="1" applyFont="1" applyBorder="1" applyAlignment="1">
      <alignment horizontal="right" vertical="center" shrinkToFit="1"/>
    </xf>
    <xf numFmtId="0" fontId="8" fillId="0" borderId="0" xfId="0" applyFont="1" applyAlignment="1">
      <alignment horizontal="right"/>
    </xf>
    <xf numFmtId="1" fontId="9" fillId="0" borderId="1" xfId="0" applyNumberFormat="1" applyFont="1" applyBorder="1" applyAlignment="1">
      <alignment horizontal="right" vertical="top" shrinkToFit="1"/>
    </xf>
    <xf numFmtId="0" fontId="4" fillId="0" borderId="1" xfId="0" applyFont="1" applyBorder="1" applyAlignment="1">
      <alignment horizontal="left" vertical="center" wrapText="1"/>
    </xf>
    <xf numFmtId="0" fontId="4" fillId="0" borderId="16" xfId="0" applyFont="1" applyBorder="1" applyAlignment="1">
      <alignment horizontal="left" vertical="center" wrapText="1"/>
    </xf>
    <xf numFmtId="0" fontId="1" fillId="2" borderId="11" xfId="0" applyFont="1" applyFill="1" applyBorder="1" applyAlignment="1">
      <alignment horizontal="right" vertical="center" wrapText="1"/>
    </xf>
    <xf numFmtId="0" fontId="1" fillId="2" borderId="10" xfId="0" applyFont="1" applyFill="1" applyBorder="1" applyAlignment="1">
      <alignment horizontal="left" vertical="center" wrapText="1"/>
    </xf>
    <xf numFmtId="0" fontId="1" fillId="2" borderId="12" xfId="0" applyFont="1" applyFill="1" applyBorder="1" applyAlignment="1">
      <alignment horizontal="right" vertical="center" wrapText="1"/>
    </xf>
    <xf numFmtId="0" fontId="4" fillId="0" borderId="16" xfId="0" applyFont="1" applyBorder="1" applyAlignment="1">
      <alignment horizontal="righ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vertical="center" wrapText="1"/>
    </xf>
    <xf numFmtId="2" fontId="9" fillId="0" borderId="1" xfId="0" applyNumberFormat="1" applyFont="1" applyBorder="1" applyAlignment="1">
      <alignment vertical="center" shrinkToFit="1"/>
    </xf>
    <xf numFmtId="0" fontId="8" fillId="0" borderId="0" xfId="0" applyFont="1" applyAlignment="1"/>
    <xf numFmtId="3" fontId="9" fillId="0" borderId="14" xfId="0" applyNumberFormat="1" applyFont="1" applyBorder="1" applyAlignment="1">
      <alignment vertical="center" shrinkToFit="1"/>
    </xf>
    <xf numFmtId="0" fontId="8" fillId="0" borderId="1" xfId="0" applyFont="1" applyBorder="1" applyAlignment="1"/>
    <xf numFmtId="0" fontId="8" fillId="0" borderId="16" xfId="0" applyFont="1" applyBorder="1" applyAlignment="1"/>
    <xf numFmtId="2" fontId="9" fillId="0" borderId="16" xfId="0" applyNumberFormat="1" applyFont="1" applyBorder="1" applyAlignment="1">
      <alignment vertical="center" shrinkToFit="1"/>
    </xf>
    <xf numFmtId="2" fontId="9" fillId="0" borderId="17" xfId="0" applyNumberFormat="1" applyFont="1" applyBorder="1" applyAlignment="1">
      <alignment vertical="center" shrinkToFit="1"/>
    </xf>
    <xf numFmtId="164" fontId="8" fillId="0" borderId="16" xfId="0" applyNumberFormat="1" applyFont="1" applyBorder="1" applyAlignment="1"/>
    <xf numFmtId="164" fontId="9" fillId="0" borderId="14" xfId="0" applyNumberFormat="1" applyFont="1" applyBorder="1" applyAlignment="1">
      <alignment vertical="center" shrinkToFit="1"/>
    </xf>
    <xf numFmtId="3" fontId="8" fillId="0" borderId="1" xfId="0" applyNumberFormat="1" applyFont="1" applyBorder="1" applyAlignment="1"/>
    <xf numFmtId="0" fontId="7" fillId="2" borderId="11" xfId="0" applyFont="1" applyFill="1" applyBorder="1" applyAlignment="1">
      <alignment horizontal="left" vertical="center" wrapText="1"/>
    </xf>
    <xf numFmtId="0" fontId="0" fillId="0" borderId="0" xfId="0" applyAlignment="1">
      <alignment horizontal="left" vertical="center"/>
    </xf>
    <xf numFmtId="1" fontId="6" fillId="0" borderId="14" xfId="0" applyNumberFormat="1" applyFont="1" applyBorder="1" applyAlignment="1">
      <alignment horizontal="right" vertical="top" shrinkToFit="1"/>
    </xf>
    <xf numFmtId="2" fontId="9" fillId="0" borderId="15" xfId="0" applyNumberFormat="1" applyFont="1" applyBorder="1" applyAlignment="1">
      <alignment horizontal="left" vertical="center" shrinkToFit="1"/>
    </xf>
    <xf numFmtId="0" fontId="0" fillId="0" borderId="0" xfId="0" applyAlignment="1">
      <alignment wrapText="1"/>
    </xf>
    <xf numFmtId="168" fontId="9" fillId="0" borderId="1" xfId="0" applyNumberFormat="1" applyFont="1" applyBorder="1" applyAlignment="1">
      <alignment horizontal="right" vertical="top" shrinkToFit="1"/>
    </xf>
    <xf numFmtId="3" fontId="9" fillId="0" borderId="1" xfId="0" applyNumberFormat="1" applyFont="1" applyBorder="1" applyAlignment="1">
      <alignment horizontal="right" vertical="top" shrinkToFit="1"/>
    </xf>
    <xf numFmtId="2" fontId="9" fillId="0" borderId="1" xfId="0" applyNumberFormat="1" applyFont="1" applyBorder="1" applyAlignment="1">
      <alignment horizontal="right" vertical="top" shrinkToFit="1"/>
    </xf>
    <xf numFmtId="3" fontId="9" fillId="0" borderId="14" xfId="0" applyNumberFormat="1" applyFont="1" applyBorder="1" applyAlignment="1">
      <alignment horizontal="right" vertical="top" shrinkToFit="1"/>
    </xf>
    <xf numFmtId="2" fontId="9" fillId="0" borderId="14" xfId="0" applyNumberFormat="1" applyFont="1" applyBorder="1" applyAlignment="1">
      <alignment horizontal="right" vertical="top" shrinkToFit="1"/>
    </xf>
    <xf numFmtId="1" fontId="9" fillId="0" borderId="14" xfId="0" applyNumberFormat="1" applyFont="1" applyBorder="1" applyAlignment="1">
      <alignment horizontal="right" vertical="top" shrinkToFit="1"/>
    </xf>
    <xf numFmtId="2" fontId="9" fillId="0" borderId="16" xfId="0" applyNumberFormat="1" applyFont="1" applyBorder="1" applyAlignment="1">
      <alignment horizontal="right" vertical="top" shrinkToFit="1"/>
    </xf>
    <xf numFmtId="2" fontId="9" fillId="0" borderId="17" xfId="0" applyNumberFormat="1" applyFont="1" applyBorder="1" applyAlignment="1">
      <alignment horizontal="right" vertical="top" shrinkToFit="1"/>
    </xf>
    <xf numFmtId="3" fontId="9" fillId="0" borderId="1" xfId="0" applyNumberFormat="1" applyFont="1" applyBorder="1" applyAlignment="1">
      <alignment horizontal="right" vertical="center" shrinkToFit="1"/>
    </xf>
    <xf numFmtId="3" fontId="9" fillId="0" borderId="14" xfId="0" applyNumberFormat="1" applyFont="1" applyBorder="1" applyAlignment="1">
      <alignment horizontal="right" vertical="center" shrinkToFit="1"/>
    </xf>
    <xf numFmtId="2" fontId="9" fillId="0" borderId="1" xfId="0" applyNumberFormat="1" applyFont="1" applyBorder="1" applyAlignment="1">
      <alignment horizontal="right" vertical="center" shrinkToFit="1"/>
    </xf>
    <xf numFmtId="2" fontId="9" fillId="0" borderId="14" xfId="0" applyNumberFormat="1" applyFont="1" applyBorder="1" applyAlignment="1">
      <alignment horizontal="right" vertical="center" shrinkToFit="1"/>
    </xf>
    <xf numFmtId="3" fontId="9" fillId="0" borderId="16" xfId="0" applyNumberFormat="1" applyFont="1" applyBorder="1" applyAlignment="1">
      <alignment horizontal="right" vertical="center" shrinkToFit="1"/>
    </xf>
    <xf numFmtId="3" fontId="9" fillId="0" borderId="17" xfId="0" applyNumberFormat="1" applyFont="1" applyBorder="1" applyAlignment="1">
      <alignment horizontal="right" vertical="center" shrinkToFit="1"/>
    </xf>
    <xf numFmtId="2" fontId="9" fillId="0" borderId="16" xfId="0" applyNumberFormat="1" applyFont="1" applyBorder="1" applyAlignment="1">
      <alignment horizontal="right" vertical="center" shrinkToFit="1"/>
    </xf>
    <xf numFmtId="0" fontId="7" fillId="2" borderId="13" xfId="0" applyFont="1" applyFill="1" applyBorder="1" applyAlignment="1">
      <alignment vertical="center" wrapText="1"/>
    </xf>
    <xf numFmtId="0" fontId="7" fillId="2" borderId="11" xfId="0" applyFont="1" applyFill="1" applyBorder="1" applyAlignment="1">
      <alignment horizontal="left" vertical="top" wrapText="1"/>
    </xf>
    <xf numFmtId="0" fontId="19" fillId="0" borderId="1" xfId="0" applyFont="1" applyBorder="1" applyAlignment="1">
      <alignment horizontal="left" vertical="center" wrapText="1"/>
    </xf>
    <xf numFmtId="0" fontId="9" fillId="0" borderId="1" xfId="0" applyFont="1" applyBorder="1" applyAlignment="1">
      <alignment horizontal="right" vertical="top" wrapText="1"/>
    </xf>
    <xf numFmtId="0" fontId="9" fillId="0" borderId="16" xfId="0" applyFont="1" applyBorder="1" applyAlignment="1">
      <alignment horizontal="left" vertical="top" wrapText="1"/>
    </xf>
    <xf numFmtId="0" fontId="7" fillId="2" borderId="10" xfId="0" applyFont="1" applyFill="1" applyBorder="1" applyAlignment="1">
      <alignment horizontal="left" vertical="top" wrapText="1"/>
    </xf>
    <xf numFmtId="1" fontId="7" fillId="2" borderId="11" xfId="0" applyNumberFormat="1" applyFont="1" applyFill="1" applyBorder="1" applyAlignment="1">
      <alignment vertical="top" shrinkToFit="1"/>
    </xf>
    <xf numFmtId="0" fontId="8" fillId="0" borderId="0" xfId="0" applyFont="1" applyAlignment="1">
      <alignment horizontal="right" vertical="center"/>
    </xf>
    <xf numFmtId="4" fontId="9" fillId="0" borderId="1" xfId="0" applyNumberFormat="1" applyFont="1" applyBorder="1" applyAlignment="1">
      <alignment horizontal="right" vertical="top" wrapText="1" shrinkToFit="1"/>
    </xf>
    <xf numFmtId="10" fontId="6" fillId="0" borderId="1" xfId="0" applyNumberFormat="1" applyFont="1" applyBorder="1" applyAlignment="1">
      <alignment horizontal="right" vertical="top" shrinkToFit="1"/>
    </xf>
    <xf numFmtId="9" fontId="6" fillId="0" borderId="1" xfId="0" applyNumberFormat="1" applyFont="1" applyBorder="1" applyAlignment="1">
      <alignment horizontal="right" vertical="top" shrinkToFit="1"/>
    </xf>
    <xf numFmtId="0" fontId="1" fillId="2" borderId="11" xfId="0" applyFont="1" applyFill="1" applyBorder="1" applyAlignment="1">
      <alignment horizontal="right" vertical="top" wrapText="1"/>
    </xf>
    <xf numFmtId="0" fontId="1" fillId="2" borderId="12" xfId="0" applyFont="1" applyFill="1" applyBorder="1" applyAlignment="1">
      <alignment horizontal="right" vertical="top" wrapText="1"/>
    </xf>
    <xf numFmtId="10" fontId="6" fillId="0" borderId="16" xfId="0" applyNumberFormat="1" applyFont="1" applyBorder="1" applyAlignment="1">
      <alignment horizontal="right" vertical="top" shrinkToFit="1"/>
    </xf>
    <xf numFmtId="9" fontId="6" fillId="0" borderId="16" xfId="0" applyNumberFormat="1" applyFont="1" applyBorder="1" applyAlignment="1">
      <alignment horizontal="right" vertical="top" shrinkToFit="1"/>
    </xf>
    <xf numFmtId="9" fontId="6" fillId="0" borderId="14" xfId="0" applyNumberFormat="1" applyFont="1" applyBorder="1" applyAlignment="1">
      <alignment horizontal="right" vertical="top" shrinkToFit="1"/>
    </xf>
    <xf numFmtId="9" fontId="6" fillId="0" borderId="17" xfId="0" applyNumberFormat="1" applyFont="1" applyBorder="1" applyAlignment="1">
      <alignment horizontal="right" vertical="top" shrinkToFit="1"/>
    </xf>
    <xf numFmtId="0" fontId="1" fillId="2" borderId="10" xfId="0" applyFont="1" applyFill="1" applyBorder="1" applyAlignment="1">
      <alignment vertical="top" wrapText="1"/>
    </xf>
    <xf numFmtId="0" fontId="1" fillId="2" borderId="11" xfId="0" applyFont="1" applyFill="1" applyBorder="1" applyAlignment="1">
      <alignment vertical="top" wrapText="1"/>
    </xf>
    <xf numFmtId="0" fontId="5" fillId="0" borderId="13" xfId="0" applyFont="1" applyBorder="1" applyAlignment="1">
      <alignment horizontal="left" vertical="top" wrapText="1" indent="1"/>
    </xf>
    <xf numFmtId="0" fontId="8" fillId="0" borderId="14" xfId="0" applyFont="1" applyBorder="1" applyAlignment="1">
      <alignment vertical="center"/>
    </xf>
    <xf numFmtId="3" fontId="8" fillId="0" borderId="14" xfId="0" applyNumberFormat="1" applyFont="1" applyBorder="1" applyAlignment="1">
      <alignment vertical="center"/>
    </xf>
    <xf numFmtId="1" fontId="9" fillId="0" borderId="1" xfId="0" applyNumberFormat="1" applyFont="1" applyFill="1" applyBorder="1" applyAlignment="1">
      <alignment horizontal="right" vertical="center" shrinkToFit="1"/>
    </xf>
    <xf numFmtId="1" fontId="6" fillId="0" borderId="17" xfId="0" applyNumberFormat="1" applyFont="1" applyBorder="1" applyAlignment="1">
      <alignment horizontal="right" vertical="top" shrinkToFit="1"/>
    </xf>
    <xf numFmtId="1" fontId="7" fillId="2" borderId="11" xfId="0" applyNumberFormat="1" applyFont="1" applyFill="1" applyBorder="1" applyAlignment="1">
      <alignment horizontal="right" vertical="center" shrinkToFit="1"/>
    </xf>
    <xf numFmtId="0" fontId="4" fillId="0" borderId="13" xfId="0" applyFont="1" applyBorder="1" applyAlignment="1">
      <alignment horizontal="left" vertical="center" wrapText="1"/>
    </xf>
    <xf numFmtId="3" fontId="9" fillId="0" borderId="13" xfId="0" applyNumberFormat="1" applyFont="1" applyBorder="1" applyAlignment="1">
      <alignment horizontal="left" vertical="center" shrinkToFit="1"/>
    </xf>
    <xf numFmtId="164" fontId="9" fillId="0" borderId="1" xfId="0" applyNumberFormat="1" applyFont="1" applyBorder="1" applyAlignment="1">
      <alignment horizontal="left" vertical="center" shrinkToFit="1"/>
    </xf>
    <xf numFmtId="1" fontId="9" fillId="0" borderId="1" xfId="0" applyNumberFormat="1" applyFont="1" applyBorder="1" applyAlignment="1">
      <alignment horizontal="left" vertical="center" shrinkToFit="1"/>
    </xf>
    <xf numFmtId="166" fontId="9" fillId="0" borderId="1" xfId="0" applyNumberFormat="1" applyFont="1" applyBorder="1" applyAlignment="1">
      <alignment horizontal="left" vertical="center" shrinkToFit="1"/>
    </xf>
    <xf numFmtId="167" fontId="9" fillId="0" borderId="16" xfId="0" applyNumberFormat="1" applyFont="1" applyBorder="1" applyAlignment="1">
      <alignment horizontal="left" vertical="center" shrinkToFit="1"/>
    </xf>
    <xf numFmtId="3" fontId="9" fillId="0" borderId="16" xfId="0" applyNumberFormat="1" applyFont="1" applyFill="1" applyBorder="1" applyAlignment="1">
      <alignment horizontal="right" vertical="center" shrinkToFit="1"/>
    </xf>
    <xf numFmtId="0" fontId="9" fillId="0" borderId="16" xfId="0" applyFont="1" applyBorder="1" applyAlignment="1">
      <alignment horizontal="right" vertical="top" wrapText="1"/>
    </xf>
    <xf numFmtId="1" fontId="9" fillId="0" borderId="16" xfId="0" applyNumberFormat="1" applyFont="1" applyBorder="1" applyAlignment="1">
      <alignment horizontal="right" vertical="top" shrinkToFit="1"/>
    </xf>
    <xf numFmtId="0" fontId="0" fillId="0" borderId="0" xfId="0" applyAlignment="1">
      <alignment horizontal="center" wrapText="1"/>
    </xf>
    <xf numFmtId="3" fontId="9" fillId="0" borderId="1" xfId="0" applyNumberFormat="1" applyFont="1" applyBorder="1" applyAlignment="1">
      <alignment horizontal="right" vertical="center" wrapText="1" shrinkToFit="1"/>
    </xf>
    <xf numFmtId="10" fontId="6" fillId="0" borderId="1" xfId="0" applyNumberFormat="1" applyFont="1" applyBorder="1" applyAlignment="1">
      <alignment horizontal="right" vertical="center" shrinkToFit="1"/>
    </xf>
    <xf numFmtId="9" fontId="6" fillId="0" borderId="1" xfId="0" applyNumberFormat="1" applyFont="1" applyBorder="1" applyAlignment="1">
      <alignment horizontal="right" vertical="center" shrinkToFit="1"/>
    </xf>
    <xf numFmtId="164" fontId="8" fillId="0" borderId="14" xfId="0" applyNumberFormat="1" applyFont="1" applyBorder="1"/>
    <xf numFmtId="0" fontId="8" fillId="0" borderId="1" xfId="0" applyFont="1" applyBorder="1"/>
    <xf numFmtId="0" fontId="9" fillId="0" borderId="1" xfId="0" applyFont="1" applyBorder="1" applyAlignment="1">
      <alignment horizontal="left" vertical="center" wrapText="1"/>
    </xf>
    <xf numFmtId="0" fontId="8" fillId="0" borderId="1" xfId="0" applyFont="1" applyBorder="1" applyAlignment="1">
      <alignment vertical="center"/>
    </xf>
    <xf numFmtId="0" fontId="9" fillId="0" borderId="13" xfId="0" applyFont="1" applyBorder="1" applyAlignment="1">
      <alignment vertical="center" wrapText="1"/>
    </xf>
    <xf numFmtId="0" fontId="8" fillId="0" borderId="16" xfId="0" applyFont="1" applyBorder="1"/>
    <xf numFmtId="1" fontId="7" fillId="4" borderId="10" xfId="0" applyNumberFormat="1" applyFont="1" applyFill="1" applyBorder="1" applyAlignment="1">
      <alignment horizontal="left" vertical="top" shrinkToFit="1"/>
    </xf>
    <xf numFmtId="0" fontId="7" fillId="4" borderId="11" xfId="0" applyFont="1" applyFill="1" applyBorder="1" applyAlignment="1">
      <alignment horizontal="right" vertical="top" wrapText="1"/>
    </xf>
    <xf numFmtId="0" fontId="7" fillId="4" borderId="12" xfId="0" applyFont="1" applyFill="1" applyBorder="1" applyAlignment="1">
      <alignment horizontal="right" vertical="top" wrapText="1"/>
    </xf>
    <xf numFmtId="0" fontId="0" fillId="5" borderId="0" xfId="0" applyFill="1"/>
    <xf numFmtId="3" fontId="8" fillId="0" borderId="17" xfId="0" applyNumberFormat="1" applyFont="1" applyBorder="1" applyAlignment="1">
      <alignment vertical="center"/>
    </xf>
    <xf numFmtId="3" fontId="8" fillId="0" borderId="1" xfId="0" applyNumberFormat="1" applyFont="1" applyBorder="1" applyAlignment="1">
      <alignment vertical="center"/>
    </xf>
    <xf numFmtId="3" fontId="8" fillId="0" borderId="1" xfId="0" applyNumberFormat="1" applyFont="1" applyFill="1" applyBorder="1" applyAlignment="1">
      <alignment vertical="center"/>
    </xf>
    <xf numFmtId="3" fontId="8" fillId="0" borderId="16" xfId="0" applyNumberFormat="1" applyFont="1" applyFill="1" applyBorder="1" applyAlignment="1">
      <alignment vertical="center"/>
    </xf>
    <xf numFmtId="166" fontId="9" fillId="0" borderId="14" xfId="0" applyNumberFormat="1" applyFont="1" applyBorder="1" applyAlignment="1">
      <alignment horizontal="right" vertical="top" shrinkToFit="1"/>
    </xf>
    <xf numFmtId="167" fontId="9" fillId="0" borderId="17" xfId="0" applyNumberFormat="1" applyFont="1" applyBorder="1" applyAlignment="1">
      <alignment horizontal="right" vertical="top" shrinkToFit="1"/>
    </xf>
    <xf numFmtId="3" fontId="9" fillId="0" borderId="1" xfId="0" applyNumberFormat="1" applyFont="1" applyFill="1" applyBorder="1" applyAlignment="1">
      <alignment horizontal="right" vertical="top" shrinkToFit="1"/>
    </xf>
    <xf numFmtId="165" fontId="9" fillId="0" borderId="1" xfId="0" applyNumberFormat="1" applyFont="1" applyFill="1" applyBorder="1" applyAlignment="1">
      <alignment horizontal="right" vertical="top" shrinkToFit="1"/>
    </xf>
    <xf numFmtId="166" fontId="9" fillId="0" borderId="1" xfId="0" applyNumberFormat="1" applyFont="1" applyFill="1" applyBorder="1" applyAlignment="1">
      <alignment horizontal="right" vertical="top" shrinkToFit="1"/>
    </xf>
    <xf numFmtId="164" fontId="9" fillId="0" borderId="1" xfId="0" applyNumberFormat="1" applyFont="1" applyFill="1" applyBorder="1" applyAlignment="1">
      <alignment horizontal="right" vertical="top" shrinkToFit="1"/>
    </xf>
    <xf numFmtId="0" fontId="9" fillId="0" borderId="1" xfId="0" applyFont="1" applyFill="1" applyBorder="1" applyAlignment="1">
      <alignment horizontal="right" vertical="top" wrapText="1"/>
    </xf>
    <xf numFmtId="2" fontId="9" fillId="0" borderId="16" xfId="0" applyNumberFormat="1" applyFont="1" applyFill="1" applyBorder="1" applyAlignment="1">
      <alignment horizontal="right" vertical="top" shrinkToFit="1"/>
    </xf>
    <xf numFmtId="0" fontId="9" fillId="0" borderId="1" xfId="0" applyFont="1" applyFill="1" applyBorder="1" applyAlignment="1">
      <alignment horizontal="right" vertical="center" wrapText="1"/>
    </xf>
    <xf numFmtId="1" fontId="9" fillId="0" borderId="16" xfId="0" applyNumberFormat="1" applyFont="1" applyFill="1" applyBorder="1" applyAlignment="1">
      <alignment horizontal="right" vertical="center" shrinkToFit="1"/>
    </xf>
    <xf numFmtId="0" fontId="7" fillId="2" borderId="1" xfId="0" applyFont="1" applyFill="1" applyBorder="1" applyAlignment="1">
      <alignment horizontal="right" vertical="center" wrapText="1"/>
    </xf>
    <xf numFmtId="0" fontId="7" fillId="2" borderId="14" xfId="0" applyFont="1" applyFill="1" applyBorder="1" applyAlignment="1">
      <alignment horizontal="right" vertical="center" wrapText="1"/>
    </xf>
    <xf numFmtId="2" fontId="9" fillId="0" borderId="1" xfId="0" applyNumberFormat="1" applyFont="1" applyFill="1" applyBorder="1" applyAlignment="1">
      <alignment vertical="center" shrinkToFit="1"/>
    </xf>
    <xf numFmtId="0" fontId="18" fillId="2" borderId="15" xfId="0" applyFont="1" applyFill="1" applyBorder="1" applyAlignment="1">
      <alignment horizontal="left" vertical="center" wrapText="1"/>
    </xf>
    <xf numFmtId="2" fontId="9" fillId="0" borderId="1" xfId="0" applyNumberFormat="1" applyFont="1" applyFill="1" applyBorder="1" applyAlignment="1">
      <alignment horizontal="right" vertical="center" shrinkToFit="1"/>
    </xf>
    <xf numFmtId="3" fontId="9" fillId="0" borderId="1" xfId="0" applyNumberFormat="1" applyFont="1" applyFill="1" applyBorder="1" applyAlignment="1">
      <alignment horizontal="right" vertical="center" shrinkToFit="1"/>
    </xf>
    <xf numFmtId="0" fontId="3" fillId="2" borderId="10" xfId="0" applyFont="1" applyFill="1" applyBorder="1" applyAlignment="1">
      <alignment vertical="center" wrapText="1"/>
    </xf>
    <xf numFmtId="2" fontId="9" fillId="0" borderId="16" xfId="0" applyNumberFormat="1" applyFont="1" applyFill="1" applyBorder="1" applyAlignment="1">
      <alignment horizontal="right" vertical="center" shrinkToFit="1"/>
    </xf>
    <xf numFmtId="164" fontId="9" fillId="0" borderId="1" xfId="0" applyNumberFormat="1" applyFont="1" applyFill="1" applyBorder="1" applyAlignment="1">
      <alignment horizontal="right" vertical="center" shrinkToFit="1"/>
    </xf>
    <xf numFmtId="1" fontId="9" fillId="0" borderId="17" xfId="0" applyNumberFormat="1" applyFont="1" applyBorder="1" applyAlignment="1">
      <alignment horizontal="right" vertical="top" shrinkToFit="1"/>
    </xf>
    <xf numFmtId="0" fontId="9" fillId="0" borderId="16" xfId="0" applyFont="1" applyBorder="1" applyAlignment="1">
      <alignment horizontal="left" vertical="center" wrapText="1"/>
    </xf>
    <xf numFmtId="1" fontId="9" fillId="0" borderId="16" xfId="0" applyNumberFormat="1" applyFont="1" applyFill="1" applyBorder="1" applyAlignment="1">
      <alignment horizontal="right" vertical="top" shrinkToFit="1"/>
    </xf>
    <xf numFmtId="0" fontId="22" fillId="0" borderId="0" xfId="0" applyFont="1" applyAlignment="1">
      <alignment vertical="center"/>
    </xf>
    <xf numFmtId="3" fontId="8" fillId="0" borderId="14" xfId="0" applyNumberFormat="1" applyFont="1" applyBorder="1"/>
    <xf numFmtId="164" fontId="8" fillId="0" borderId="17" xfId="0" applyNumberFormat="1" applyFont="1" applyBorder="1"/>
    <xf numFmtId="3" fontId="9" fillId="0" borderId="17" xfId="0" applyNumberFormat="1" applyFont="1" applyBorder="1" applyAlignment="1">
      <alignment horizontal="right" vertical="top" shrinkToFit="1"/>
    </xf>
    <xf numFmtId="3" fontId="9" fillId="0" borderId="16" xfId="0" applyNumberFormat="1" applyFont="1" applyBorder="1" applyAlignment="1">
      <alignment horizontal="right" vertical="top" shrinkToFit="1"/>
    </xf>
    <xf numFmtId="168" fontId="9" fillId="0" borderId="14" xfId="0" applyNumberFormat="1" applyFont="1" applyBorder="1" applyAlignment="1">
      <alignment horizontal="right" vertical="top" shrinkToFit="1"/>
    </xf>
    <xf numFmtId="3" fontId="9" fillId="0" borderId="14" xfId="0" applyNumberFormat="1" applyFont="1" applyBorder="1" applyAlignment="1">
      <alignment horizontal="right" vertical="top" wrapText="1" shrinkToFit="1"/>
    </xf>
    <xf numFmtId="2" fontId="9" fillId="0" borderId="17" xfId="0" applyNumberFormat="1" applyFont="1" applyBorder="1" applyAlignment="1">
      <alignment horizontal="right" vertical="top" wrapText="1" shrinkToFit="1"/>
    </xf>
    <xf numFmtId="1" fontId="9" fillId="0" borderId="13" xfId="0" applyNumberFormat="1" applyFont="1" applyBorder="1" applyAlignment="1">
      <alignment vertical="center" wrapText="1" shrinkToFit="1"/>
    </xf>
    <xf numFmtId="1" fontId="9" fillId="0" borderId="13" xfId="0" applyNumberFormat="1" applyFont="1" applyBorder="1" applyAlignment="1">
      <alignment horizontal="left" vertical="top" wrapText="1" shrinkToFit="1"/>
    </xf>
    <xf numFmtId="1" fontId="9" fillId="0" borderId="15" xfId="0" applyNumberFormat="1" applyFont="1" applyBorder="1" applyAlignment="1">
      <alignment vertical="center" wrapText="1" shrinkToFit="1"/>
    </xf>
    <xf numFmtId="2" fontId="9" fillId="0" borderId="16" xfId="0" applyNumberFormat="1" applyFont="1" applyBorder="1" applyAlignment="1">
      <alignment horizontal="right" vertical="top" wrapText="1" shrinkToFit="1"/>
    </xf>
    <xf numFmtId="4" fontId="9" fillId="0" borderId="14" xfId="0" applyNumberFormat="1" applyFont="1" applyBorder="1" applyAlignment="1">
      <alignment horizontal="right" vertical="top" wrapText="1" shrinkToFit="1"/>
    </xf>
    <xf numFmtId="4" fontId="9" fillId="0" borderId="17" xfId="0" applyNumberFormat="1" applyFont="1" applyBorder="1" applyAlignment="1">
      <alignment horizontal="right" vertical="top" wrapText="1" shrinkToFit="1"/>
    </xf>
    <xf numFmtId="1" fontId="17" fillId="0" borderId="13" xfId="0" applyNumberFormat="1" applyFont="1" applyBorder="1" applyAlignment="1">
      <alignment vertical="center" wrapText="1" shrinkToFit="1"/>
    </xf>
    <xf numFmtId="1" fontId="17" fillId="0" borderId="15" xfId="0" applyNumberFormat="1" applyFont="1" applyBorder="1" applyAlignment="1">
      <alignment vertical="center" wrapText="1" shrinkToFit="1"/>
    </xf>
    <xf numFmtId="4" fontId="9" fillId="0" borderId="16" xfId="0" applyNumberFormat="1" applyFont="1" applyBorder="1" applyAlignment="1">
      <alignment horizontal="right" vertical="top" wrapText="1" shrinkToFi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12" fillId="0" borderId="0" xfId="0" applyFont="1" applyAlignment="1">
      <alignment horizontal="left"/>
    </xf>
    <xf numFmtId="1" fontId="7" fillId="2" borderId="10" xfId="0" applyNumberFormat="1" applyFont="1" applyFill="1" applyBorder="1" applyAlignment="1">
      <alignment horizontal="right" vertical="center" shrinkToFit="1"/>
    </xf>
    <xf numFmtId="1" fontId="7" fillId="2" borderId="11" xfId="0" applyNumberFormat="1" applyFont="1" applyFill="1" applyBorder="1" applyAlignment="1">
      <alignment horizontal="right" vertical="center" shrinkToFi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1" fontId="18" fillId="2" borderId="16" xfId="0" applyNumberFormat="1" applyFont="1" applyFill="1" applyBorder="1" applyAlignment="1">
      <alignment horizontal="center" vertical="center" shrinkToFit="1"/>
    </xf>
    <xf numFmtId="3" fontId="18" fillId="2" borderId="16" xfId="0" applyNumberFormat="1" applyFont="1" applyFill="1" applyBorder="1" applyAlignment="1">
      <alignment horizontal="center" vertical="center" shrinkToFi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1" fontId="7" fillId="2" borderId="10" xfId="0" applyNumberFormat="1" applyFont="1" applyFill="1" applyBorder="1" applyAlignment="1">
      <alignment horizontal="right" vertical="top" shrinkToFit="1"/>
    </xf>
    <xf numFmtId="1" fontId="7" fillId="2" borderId="11" xfId="0" applyNumberFormat="1" applyFont="1" applyFill="1" applyBorder="1" applyAlignment="1">
      <alignment horizontal="right" vertical="top" shrinkToFit="1"/>
    </xf>
    <xf numFmtId="0" fontId="4" fillId="0" borderId="13" xfId="0" applyFont="1" applyBorder="1" applyAlignment="1">
      <alignment horizontal="left" vertical="center" wrapText="1"/>
    </xf>
    <xf numFmtId="3" fontId="9" fillId="0" borderId="13" xfId="0" applyNumberFormat="1" applyFont="1" applyBorder="1" applyAlignment="1">
      <alignment horizontal="left" vertical="center" shrinkToFit="1"/>
    </xf>
    <xf numFmtId="0" fontId="8" fillId="0" borderId="13" xfId="0" applyFont="1" applyBorder="1" applyAlignment="1">
      <alignment horizontal="left" vertical="center"/>
    </xf>
    <xf numFmtId="0" fontId="8" fillId="0" borderId="15" xfId="0" applyFont="1" applyBorder="1" applyAlignment="1">
      <alignment horizontal="left" vertical="center"/>
    </xf>
    <xf numFmtId="3" fontId="9" fillId="0" borderId="15" xfId="0" applyNumberFormat="1" applyFont="1" applyBorder="1" applyAlignment="1">
      <alignment horizontal="left" vertical="center" shrinkToFit="1"/>
    </xf>
    <xf numFmtId="0" fontId="9" fillId="0" borderId="14" xfId="0" applyFont="1" applyFill="1" applyBorder="1" applyAlignment="1">
      <alignment horizontal="right" vertical="center" shrinkToFit="1"/>
    </xf>
    <xf numFmtId="0" fontId="8" fillId="0" borderId="14" xfId="0" applyFont="1" applyFill="1" applyBorder="1"/>
    <xf numFmtId="3" fontId="8" fillId="0" borderId="14" xfId="0" applyNumberFormat="1" applyFont="1" applyFill="1" applyBorder="1" applyAlignment="1">
      <alignment vertical="center"/>
    </xf>
    <xf numFmtId="1" fontId="9" fillId="0" borderId="14" xfId="0" applyNumberFormat="1" applyFont="1" applyFill="1" applyBorder="1" applyAlignment="1">
      <alignment horizontal="right" vertical="center" shrinkToFit="1"/>
    </xf>
    <xf numFmtId="0" fontId="9" fillId="0" borderId="14" xfId="0" applyFont="1" applyFill="1" applyBorder="1" applyAlignment="1">
      <alignment horizontal="right" vertical="center" wrapText="1"/>
    </xf>
    <xf numFmtId="1" fontId="9" fillId="0" borderId="17" xfId="0" applyNumberFormat="1" applyFont="1" applyFill="1" applyBorder="1" applyAlignment="1">
      <alignment horizontal="right" vertical="center" shrinkToFit="1"/>
    </xf>
    <xf numFmtId="3" fontId="9" fillId="0" borderId="14" xfId="0" applyNumberFormat="1" applyFont="1" applyFill="1" applyBorder="1" applyAlignment="1">
      <alignment horizontal="right" vertical="top" shrinkToFit="1"/>
    </xf>
    <xf numFmtId="165" fontId="9" fillId="0" borderId="14" xfId="0" applyNumberFormat="1" applyFont="1" applyFill="1" applyBorder="1" applyAlignment="1">
      <alignment horizontal="right" vertical="top" shrinkToFit="1"/>
    </xf>
    <xf numFmtId="166" fontId="9" fillId="0" borderId="14" xfId="0" applyNumberFormat="1" applyFont="1" applyFill="1" applyBorder="1" applyAlignment="1">
      <alignment horizontal="right" vertical="top" shrinkToFit="1"/>
    </xf>
    <xf numFmtId="164" fontId="9" fillId="0" borderId="14" xfId="0" applyNumberFormat="1" applyFont="1" applyFill="1" applyBorder="1" applyAlignment="1">
      <alignment horizontal="right" vertical="top" shrinkToFit="1"/>
    </xf>
    <xf numFmtId="0" fontId="9" fillId="0" borderId="14" xfId="0" applyFont="1" applyFill="1" applyBorder="1" applyAlignment="1">
      <alignment horizontal="right" vertical="top" wrapText="1"/>
    </xf>
    <xf numFmtId="2" fontId="9" fillId="0" borderId="17" xfId="0" applyNumberFormat="1" applyFont="1" applyFill="1" applyBorder="1" applyAlignment="1">
      <alignment horizontal="right" vertical="top" shrinkToFit="1"/>
    </xf>
    <xf numFmtId="2" fontId="9" fillId="0" borderId="14" xfId="0" applyNumberFormat="1" applyFont="1" applyFill="1" applyBorder="1" applyAlignment="1">
      <alignment horizontal="right" vertical="center" shrinkToFit="1"/>
    </xf>
    <xf numFmtId="2" fontId="9" fillId="0" borderId="17" xfId="0" applyNumberFormat="1" applyFont="1" applyFill="1" applyBorder="1" applyAlignment="1">
      <alignment horizontal="right" vertical="center" shrinkToFit="1"/>
    </xf>
    <xf numFmtId="164" fontId="9" fillId="0" borderId="14" xfId="0" applyNumberFormat="1" applyFont="1" applyFill="1" applyBorder="1" applyAlignment="1">
      <alignment horizontal="right" vertical="center" shrinkToFit="1"/>
    </xf>
    <xf numFmtId="3" fontId="9" fillId="0" borderId="14" xfId="0" applyNumberFormat="1" applyFont="1" applyFill="1" applyBorder="1" applyAlignment="1">
      <alignment horizontal="right" vertical="center" shrinkToFit="1"/>
    </xf>
    <xf numFmtId="2" fontId="9" fillId="0" borderId="14" xfId="0" applyNumberFormat="1" applyFont="1" applyFill="1" applyBorder="1" applyAlignment="1">
      <alignment vertical="center" shrinkToFit="1"/>
    </xf>
    <xf numFmtId="3" fontId="18" fillId="0" borderId="16" xfId="0" applyNumberFormat="1" applyFont="1" applyFill="1" applyBorder="1" applyAlignment="1">
      <alignment horizontal="center" vertical="center" shrinkToFit="1"/>
    </xf>
    <xf numFmtId="3" fontId="18" fillId="0" borderId="17" xfId="0" applyNumberFormat="1" applyFont="1" applyFill="1" applyBorder="1" applyAlignment="1">
      <alignment horizontal="center" vertical="center" shrinkToFit="1"/>
    </xf>
    <xf numFmtId="0" fontId="14" fillId="0" borderId="0" xfId="0" applyFont="1" applyFill="1" applyAlignment="1">
      <alignment horizontal="righ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de-AT" sz="1400" b="0" i="0" u="none" strike="noStrike" baseline="0"/>
              <a:t>FWAG electricity requirements in MWh</a:t>
            </a:r>
            <a:endParaRPr lang="en-US">
              <a:latin typeface="Fedra Sans VIE Book" pitchFamily="50" charset="0"/>
              <a:ea typeface="Fedra Sans VIE Book" pitchFamily="50" charset="0"/>
              <a:cs typeface="Fedra Sans VIE Book"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'FWAG total energy requirement'!$A$2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total energy requirement'!$B$1:$H$1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'FWAG total energy requirement'!$B$2:$H$2</c:f>
              <c:numCache>
                <c:formatCode>#,##0</c:formatCode>
                <c:ptCount val="7"/>
                <c:pt idx="0">
                  <c:v>93358</c:v>
                </c:pt>
                <c:pt idx="1">
                  <c:v>94739.16</c:v>
                </c:pt>
                <c:pt idx="2">
                  <c:v>91854.633000000002</c:v>
                </c:pt>
                <c:pt idx="3">
                  <c:v>66582.995999999999</c:v>
                </c:pt>
                <c:pt idx="4">
                  <c:v>67173.034</c:v>
                </c:pt>
                <c:pt idx="5">
                  <c:v>79500.960999999996</c:v>
                </c:pt>
                <c:pt idx="6">
                  <c:v>82006</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de-AT" sz="1400" b="0" i="0" u="none" strike="noStrike" baseline="0"/>
              <a:t>FWAG total energy requirements in </a:t>
            </a:r>
            <a:r>
              <a:rPr lang="en-US">
                <a:latin typeface="Fedra Sans VIE Book" pitchFamily="50" charset="0"/>
                <a:ea typeface="Fedra Sans VIE Book" pitchFamily="50" charset="0"/>
                <a:cs typeface="Fedra Sans VIE Book" pitchFamily="50" charset="0"/>
              </a:rPr>
              <a:t>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'FWAG total energy requirements '!$A$2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total energy requirements '!$B$1:$H$1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'FWAG total energy requirements '!$B$2:$H$2</c:f>
              <c:numCache>
                <c:formatCode>#,##0</c:formatCode>
                <c:ptCount val="7"/>
                <c:pt idx="0">
                  <c:v>178394.7529245</c:v>
                </c:pt>
                <c:pt idx="1">
                  <c:v>176917.7810286</c:v>
                </c:pt>
                <c:pt idx="2">
                  <c:v>177276.69179536801</c:v>
                </c:pt>
                <c:pt idx="3">
                  <c:v>121722.12098769998</c:v>
                </c:pt>
                <c:pt idx="4">
                  <c:v>124266.02300819999</c:v>
                </c:pt>
                <c:pt idx="5">
                  <c:v>138675.02211793364</c:v>
                </c:pt>
                <c:pt idx="6">
                  <c:v>149576</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FWAG: CO</a:t>
            </a:r>
            <a:r>
              <a:rPr lang="de-AT" baseline="-25000"/>
              <a:t>2</a:t>
            </a:r>
            <a:r>
              <a:rPr lang="de-AT"/>
              <a:t> emissions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'FWAG CO2 emissions in tonnes'!$A$2</c:f>
              <c:strCache>
                <c:ptCount val="1"/>
                <c:pt idx="0">
                  <c:v>in tonnes</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CO2 emissions in tonnes'!$B$1:$H$1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'FWAG CO2 emissions in tonnes'!$B$2:$H$2</c:f>
              <c:numCache>
                <c:formatCode>#,##0</c:formatCode>
                <c:ptCount val="7"/>
                <c:pt idx="0">
                  <c:v>29784</c:v>
                </c:pt>
                <c:pt idx="1">
                  <c:v>19952</c:v>
                </c:pt>
                <c:pt idx="2">
                  <c:v>19612</c:v>
                </c:pt>
                <c:pt idx="3">
                  <c:v>12301</c:v>
                </c:pt>
                <c:pt idx="4">
                  <c:v>12911</c:v>
                </c:pt>
                <c:pt idx="5">
                  <c:v>7567</c:v>
                </c:pt>
                <c:pt idx="6">
                  <c:v>9027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9524</xdr:rowOff>
    </xdr:from>
    <xdr:to>
      <xdr:col>9</xdr:col>
      <xdr:colOff>755513</xdr:colOff>
      <xdr:row>36</xdr:row>
      <xdr:rowOff>152399</xdr:rowOff>
    </xdr:to>
    <xdr:pic>
      <xdr:nvPicPr>
        <xdr:cNvPr id="4" name="Grafik 3">
          <a:extLst>
            <a:ext uri="{FF2B5EF4-FFF2-40B4-BE49-F238E27FC236}">
              <a16:creationId xmlns:a16="http://schemas.microsoft.com/office/drawing/2014/main" id="{D8A1EE47-EE12-41F9-A67D-0113FFDB7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4"/>
          <a:ext cx="7384913"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190499</xdr:rowOff>
    </xdr:from>
    <xdr:to>
      <xdr:col>9</xdr:col>
      <xdr:colOff>1407</xdr:colOff>
      <xdr:row>20</xdr:row>
      <xdr:rowOff>9524</xdr:rowOff>
    </xdr:to>
    <xdr:pic>
      <xdr:nvPicPr>
        <xdr:cNvPr id="3" name="Grafik 2">
          <a:extLst>
            <a:ext uri="{FF2B5EF4-FFF2-40B4-BE49-F238E27FC236}">
              <a16:creationId xmlns:a16="http://schemas.microsoft.com/office/drawing/2014/main" id="{CABA1020-4204-4F19-AAFC-4EF07EFED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99"/>
          <a:ext cx="6859407"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157306</xdr:colOff>
      <xdr:row>27</xdr:row>
      <xdr:rowOff>57150</xdr:rowOff>
    </xdr:to>
    <xdr:pic>
      <xdr:nvPicPr>
        <xdr:cNvPr id="6" name="Grafik 5" descr="UNESCO and Sustainable Development Goals">
          <a:extLst>
            <a:ext uri="{FF2B5EF4-FFF2-40B4-BE49-F238E27FC236}">
              <a16:creationId xmlns:a16="http://schemas.microsoft.com/office/drawing/2014/main" id="{81E483E2-C6AB-4B77-8C40-20FE4333C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0063306"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19</xdr:col>
      <xdr:colOff>10579</xdr:colOff>
      <xdr:row>49</xdr:row>
      <xdr:rowOff>66675</xdr:rowOff>
    </xdr:to>
    <xdr:pic>
      <xdr:nvPicPr>
        <xdr:cNvPr id="2" name="Grafik 1">
          <a:extLst>
            <a:ext uri="{FF2B5EF4-FFF2-40B4-BE49-F238E27FC236}">
              <a16:creationId xmlns:a16="http://schemas.microsoft.com/office/drawing/2014/main" id="{05177B9D-AD12-49AD-9675-B05732709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14488579" cy="825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757906</xdr:colOff>
      <xdr:row>38</xdr:row>
      <xdr:rowOff>66674</xdr:rowOff>
    </xdr:to>
    <xdr:pic>
      <xdr:nvPicPr>
        <xdr:cNvPr id="2" name="Grafik 1">
          <a:extLst>
            <a:ext uri="{FF2B5EF4-FFF2-40B4-BE49-F238E27FC236}">
              <a16:creationId xmlns:a16="http://schemas.microsoft.com/office/drawing/2014/main" id="{6078A12D-D966-FC9B-3C5D-AE946BAC3B7E}"/>
            </a:ext>
          </a:extLst>
        </xdr:cNvPr>
        <xdr:cNvPicPr>
          <a:picLocks noChangeAspect="1"/>
        </xdr:cNvPicPr>
      </xdr:nvPicPr>
      <xdr:blipFill rotWithShape="1">
        <a:blip xmlns:r="http://schemas.openxmlformats.org/officeDocument/2006/relationships" r:embed="rId1"/>
        <a:srcRect l="369"/>
        <a:stretch/>
      </xdr:blipFill>
      <xdr:spPr>
        <a:xfrm>
          <a:off x="0" y="0"/>
          <a:ext cx="12949906" cy="7305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editAs="oneCell">
    <xdr:from>
      <xdr:col>0</xdr:col>
      <xdr:colOff>19050</xdr:colOff>
      <xdr:row>0</xdr:row>
      <xdr:rowOff>0</xdr:rowOff>
    </xdr:from>
    <xdr:to>
      <xdr:col>8</xdr:col>
      <xdr:colOff>352425</xdr:colOff>
      <xdr:row>42</xdr:row>
      <xdr:rowOff>180975</xdr:rowOff>
    </xdr:to>
    <xdr:pic>
      <xdr:nvPicPr>
        <xdr:cNvPr id="3" name="Grafik 2">
          <a:extLst>
            <a:ext uri="{FF2B5EF4-FFF2-40B4-BE49-F238E27FC236}">
              <a16:creationId xmlns:a16="http://schemas.microsoft.com/office/drawing/2014/main" id="{260169B5-0C2D-4A54-961F-E94BEECB4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6429375" cy="818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295275</xdr:colOff>
      <xdr:row>4</xdr:row>
      <xdr:rowOff>76200</xdr:rowOff>
    </xdr:from>
    <xdr:to>
      <xdr:col>16</xdr:col>
      <xdr:colOff>628650</xdr:colOff>
      <xdr:row>38</xdr:row>
      <xdr:rowOff>161925</xdr:rowOff>
    </xdr:to>
    <xdr:pic>
      <xdr:nvPicPr>
        <xdr:cNvPr id="5" name="Grafik 4">
          <a:extLst>
            <a:ext uri="{FF2B5EF4-FFF2-40B4-BE49-F238E27FC236}">
              <a16:creationId xmlns:a16="http://schemas.microsoft.com/office/drawing/2014/main" id="{0FA5CA76-4651-C609-B48A-E18905580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838200"/>
          <a:ext cx="6429375"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M17" sqref="M17:M18"/>
    </sheetView>
  </sheetViews>
  <sheetFormatPr baseColWidth="10" defaultRowHeight="15"/>
  <cols>
    <col min="1" max="1" width="45.7109375" style="9" customWidth="1"/>
    <col min="2" max="7" width="15.7109375" style="4" customWidth="1"/>
    <col min="8" max="9" width="15.7109375" style="3" customWidth="1"/>
    <col min="10" max="16384" width="11.42578125" style="3"/>
  </cols>
  <sheetData>
    <row r="1" spans="1:9" ht="52.5" customHeight="1">
      <c r="A1" s="26"/>
      <c r="B1" s="27" t="s">
        <v>74</v>
      </c>
      <c r="C1" s="13">
        <v>2017</v>
      </c>
      <c r="D1" s="13">
        <v>2018</v>
      </c>
      <c r="E1" s="13">
        <v>2019</v>
      </c>
      <c r="F1" s="147" t="s">
        <v>15</v>
      </c>
      <c r="G1" s="147" t="s">
        <v>13</v>
      </c>
      <c r="H1" s="147" t="s">
        <v>14</v>
      </c>
      <c r="I1" s="25">
        <v>2023</v>
      </c>
    </row>
    <row r="2" spans="1:9">
      <c r="A2" s="15" t="s">
        <v>48</v>
      </c>
      <c r="B2" s="5" t="s">
        <v>12</v>
      </c>
      <c r="C2" s="6">
        <v>10</v>
      </c>
      <c r="D2" s="6">
        <v>10</v>
      </c>
      <c r="E2" s="6">
        <v>10</v>
      </c>
      <c r="F2" s="6">
        <v>10</v>
      </c>
      <c r="G2" s="6">
        <v>10</v>
      </c>
      <c r="H2" s="6">
        <v>10</v>
      </c>
      <c r="I2" s="16">
        <v>10</v>
      </c>
    </row>
    <row r="3" spans="1:9">
      <c r="A3" s="15" t="s">
        <v>49</v>
      </c>
      <c r="B3" s="5" t="s">
        <v>75</v>
      </c>
      <c r="C3" s="7">
        <v>24.4</v>
      </c>
      <c r="D3" s="7">
        <v>27</v>
      </c>
      <c r="E3" s="7">
        <v>31.7</v>
      </c>
      <c r="F3" s="7">
        <v>7.8</v>
      </c>
      <c r="G3" s="7">
        <v>10.4</v>
      </c>
      <c r="H3" s="162">
        <v>23.7</v>
      </c>
      <c r="I3" s="17">
        <v>29.5</v>
      </c>
    </row>
    <row r="4" spans="1:9">
      <c r="A4" s="15" t="s">
        <v>50</v>
      </c>
      <c r="B4" s="5" t="s">
        <v>76</v>
      </c>
      <c r="C4" s="8">
        <v>287962</v>
      </c>
      <c r="D4" s="8">
        <v>295427</v>
      </c>
      <c r="E4" s="8">
        <v>283806</v>
      </c>
      <c r="F4" s="8">
        <v>217888</v>
      </c>
      <c r="G4" s="8">
        <v>261299</v>
      </c>
      <c r="H4" s="8">
        <v>250637</v>
      </c>
      <c r="I4" s="95">
        <v>245009</v>
      </c>
    </row>
    <row r="5" spans="1:9" ht="16.5" customHeight="1">
      <c r="A5" s="165" t="s">
        <v>51</v>
      </c>
      <c r="B5" s="5" t="s">
        <v>77</v>
      </c>
      <c r="C5" s="8">
        <v>224568</v>
      </c>
      <c r="D5" s="8">
        <v>241004</v>
      </c>
      <c r="E5" s="8">
        <v>266802</v>
      </c>
      <c r="F5" s="8">
        <v>95880</v>
      </c>
      <c r="G5" s="8">
        <v>111567</v>
      </c>
      <c r="H5" s="8">
        <v>188412</v>
      </c>
      <c r="I5" s="95">
        <v>221095</v>
      </c>
    </row>
    <row r="6" spans="1:9" ht="16.5">
      <c r="A6" s="15" t="s">
        <v>83</v>
      </c>
      <c r="B6" s="5" t="s">
        <v>77</v>
      </c>
      <c r="C6" s="8">
        <v>26496620</v>
      </c>
      <c r="D6" s="8">
        <v>29238913</v>
      </c>
      <c r="E6" s="8">
        <v>33716888</v>
      </c>
      <c r="F6" s="8">
        <v>9343564</v>
      </c>
      <c r="G6" s="8">
        <v>12126907</v>
      </c>
      <c r="H6" s="8">
        <v>25365324</v>
      </c>
      <c r="I6" s="95">
        <v>31236608</v>
      </c>
    </row>
    <row r="7" spans="1:9">
      <c r="A7" s="15" t="s">
        <v>68</v>
      </c>
      <c r="B7" s="5" t="s">
        <v>78</v>
      </c>
      <c r="C7" s="7">
        <v>753.2</v>
      </c>
      <c r="D7" s="7">
        <v>799.7</v>
      </c>
      <c r="E7" s="7">
        <v>857.6</v>
      </c>
      <c r="F7" s="7">
        <v>333.7</v>
      </c>
      <c r="G7" s="6">
        <v>407</v>
      </c>
      <c r="H7" s="162">
        <v>692.7</v>
      </c>
      <c r="I7" s="17">
        <v>931.5</v>
      </c>
    </row>
    <row r="8" spans="1:9">
      <c r="A8" s="15" t="s">
        <v>52</v>
      </c>
      <c r="B8" s="5" t="s">
        <v>78</v>
      </c>
      <c r="C8" s="7">
        <v>191.8</v>
      </c>
      <c r="D8" s="7">
        <v>220.8</v>
      </c>
      <c r="E8" s="7">
        <v>252.3</v>
      </c>
      <c r="F8" s="7">
        <v>-86.5</v>
      </c>
      <c r="G8" s="7">
        <v>20</v>
      </c>
      <c r="H8" s="162">
        <v>167.2</v>
      </c>
      <c r="I8" s="17">
        <v>261.8</v>
      </c>
    </row>
    <row r="9" spans="1:9" ht="16.5">
      <c r="A9" s="15" t="s">
        <v>64</v>
      </c>
      <c r="B9" s="5" t="s">
        <v>78</v>
      </c>
      <c r="C9" s="7">
        <v>126.9</v>
      </c>
      <c r="D9" s="7">
        <v>151.9</v>
      </c>
      <c r="E9" s="7">
        <v>175.7</v>
      </c>
      <c r="F9" s="7">
        <v>-75.7</v>
      </c>
      <c r="G9" s="7">
        <v>6.6</v>
      </c>
      <c r="H9" s="162">
        <v>128.19999999999999</v>
      </c>
      <c r="I9" s="17">
        <v>188.6</v>
      </c>
    </row>
    <row r="10" spans="1:9">
      <c r="A10" s="15" t="s">
        <v>65</v>
      </c>
      <c r="B10" s="5" t="s">
        <v>0</v>
      </c>
      <c r="C10" s="7">
        <v>58.7</v>
      </c>
      <c r="D10" s="7">
        <v>60.1</v>
      </c>
      <c r="E10" s="6">
        <v>60</v>
      </c>
      <c r="F10" s="7">
        <v>60.1</v>
      </c>
      <c r="G10" s="7">
        <v>63.4</v>
      </c>
      <c r="H10" s="162">
        <v>65.099999999999994</v>
      </c>
      <c r="I10" s="17">
        <v>70.900000000000006</v>
      </c>
    </row>
    <row r="11" spans="1:9">
      <c r="A11" s="15" t="s">
        <v>66</v>
      </c>
      <c r="B11" s="5" t="s">
        <v>78</v>
      </c>
      <c r="C11" s="7">
        <v>103.6</v>
      </c>
      <c r="D11" s="7">
        <v>165.7</v>
      </c>
      <c r="E11" s="7">
        <v>171.8</v>
      </c>
      <c r="F11" s="7">
        <v>79.900000000000006</v>
      </c>
      <c r="G11" s="7">
        <v>51.6</v>
      </c>
      <c r="H11" s="162">
        <v>53.6</v>
      </c>
      <c r="I11" s="161">
        <v>107</v>
      </c>
    </row>
    <row r="12" spans="1:9">
      <c r="A12" s="15" t="s">
        <v>53</v>
      </c>
      <c r="B12" s="5" t="s">
        <v>77</v>
      </c>
      <c r="C12" s="12" t="s">
        <v>2</v>
      </c>
      <c r="D12" s="12" t="s">
        <v>4</v>
      </c>
      <c r="E12" s="12" t="s">
        <v>10</v>
      </c>
      <c r="F12" s="12" t="s">
        <v>10</v>
      </c>
      <c r="G12" s="12" t="s">
        <v>11</v>
      </c>
      <c r="H12" s="12" t="s">
        <v>46</v>
      </c>
      <c r="I12" s="18" t="s">
        <v>46</v>
      </c>
    </row>
    <row r="13" spans="1:9" ht="16.5">
      <c r="A13" s="15" t="s">
        <v>67</v>
      </c>
      <c r="B13" s="5" t="s">
        <v>1</v>
      </c>
      <c r="C13" s="8">
        <v>4328</v>
      </c>
      <c r="D13" s="8">
        <v>4555</v>
      </c>
      <c r="E13" s="8">
        <v>5341</v>
      </c>
      <c r="F13" s="8">
        <v>4936</v>
      </c>
      <c r="G13" s="8">
        <v>4376</v>
      </c>
      <c r="H13" s="8">
        <v>4478</v>
      </c>
      <c r="I13" s="95">
        <v>4780</v>
      </c>
    </row>
    <row r="14" spans="1:9" ht="16.5">
      <c r="A14" s="15" t="s">
        <v>69</v>
      </c>
      <c r="B14" s="5" t="s">
        <v>77</v>
      </c>
      <c r="C14" s="8">
        <v>5461</v>
      </c>
      <c r="D14" s="8">
        <v>5958</v>
      </c>
      <c r="E14" s="8">
        <v>6805</v>
      </c>
      <c r="F14" s="8">
        <v>6182</v>
      </c>
      <c r="G14" s="8">
        <v>5384</v>
      </c>
      <c r="H14" s="8">
        <v>6199</v>
      </c>
      <c r="I14" s="95">
        <v>6692</v>
      </c>
    </row>
    <row r="15" spans="1:9">
      <c r="A15" s="15" t="s">
        <v>54</v>
      </c>
      <c r="B15" s="5" t="s">
        <v>0</v>
      </c>
      <c r="C15" s="7">
        <v>20.9</v>
      </c>
      <c r="D15" s="7">
        <v>23.3</v>
      </c>
      <c r="E15" s="7">
        <v>27</v>
      </c>
      <c r="F15" s="7">
        <v>26</v>
      </c>
      <c r="G15" s="7">
        <v>25</v>
      </c>
      <c r="H15" s="162">
        <v>25.5</v>
      </c>
      <c r="I15" s="17">
        <v>26</v>
      </c>
    </row>
    <row r="16" spans="1:9" ht="16.5">
      <c r="A16" s="15" t="s">
        <v>70</v>
      </c>
      <c r="B16" s="5" t="s">
        <v>79</v>
      </c>
      <c r="C16" s="7">
        <v>41.9</v>
      </c>
      <c r="D16" s="7">
        <v>41.8</v>
      </c>
      <c r="E16" s="7">
        <v>41.9</v>
      </c>
      <c r="F16" s="7">
        <v>42.9</v>
      </c>
      <c r="G16" s="7">
        <v>44</v>
      </c>
      <c r="H16" s="7">
        <v>44</v>
      </c>
      <c r="I16" s="101">
        <v>41.2</v>
      </c>
    </row>
    <row r="17" spans="1:10">
      <c r="A17" s="15" t="s">
        <v>55</v>
      </c>
      <c r="B17" s="5" t="s">
        <v>77</v>
      </c>
      <c r="C17" s="11" t="s">
        <v>3</v>
      </c>
      <c r="D17" s="11" t="s">
        <v>5</v>
      </c>
      <c r="E17" s="11" t="s">
        <v>6</v>
      </c>
      <c r="F17" s="11" t="s">
        <v>7</v>
      </c>
      <c r="G17" s="11" t="s">
        <v>8</v>
      </c>
      <c r="H17" s="11" t="s">
        <v>47</v>
      </c>
      <c r="I17" s="245" t="s">
        <v>239</v>
      </c>
    </row>
    <row r="18" spans="1:10">
      <c r="A18" s="15" t="s">
        <v>71</v>
      </c>
      <c r="B18" s="5" t="s">
        <v>0</v>
      </c>
      <c r="C18" s="7">
        <v>14.1</v>
      </c>
      <c r="D18" s="7">
        <v>13.2</v>
      </c>
      <c r="E18" s="7">
        <v>12.6</v>
      </c>
      <c r="F18" s="7">
        <v>13.1</v>
      </c>
      <c r="G18" s="7">
        <v>14</v>
      </c>
      <c r="H18" s="162">
        <v>17.5</v>
      </c>
      <c r="I18" s="246">
        <v>15.8</v>
      </c>
    </row>
    <row r="19" spans="1:10" ht="45">
      <c r="A19" s="65" t="s">
        <v>56</v>
      </c>
      <c r="B19" s="5" t="s">
        <v>80</v>
      </c>
      <c r="C19" s="7">
        <v>25.2</v>
      </c>
      <c r="D19" s="7">
        <v>29.3</v>
      </c>
      <c r="E19" s="7">
        <v>29.9</v>
      </c>
      <c r="F19" s="7">
        <v>14</v>
      </c>
      <c r="G19" s="7">
        <v>18.399999999999999</v>
      </c>
      <c r="H19" s="7">
        <v>31.2</v>
      </c>
      <c r="I19" s="143">
        <v>28.8</v>
      </c>
    </row>
    <row r="20" spans="1:10">
      <c r="A20" s="15" t="s">
        <v>57</v>
      </c>
      <c r="B20" s="5" t="s">
        <v>81</v>
      </c>
      <c r="C20" s="7">
        <v>3.5</v>
      </c>
      <c r="D20" s="7">
        <v>3.2</v>
      </c>
      <c r="E20" s="7">
        <v>2.7</v>
      </c>
      <c r="F20" s="7">
        <v>7.1</v>
      </c>
      <c r="G20" s="7">
        <v>5.5</v>
      </c>
      <c r="H20" s="162">
        <v>3.1</v>
      </c>
      <c r="I20" s="17">
        <v>2.6</v>
      </c>
    </row>
    <row r="21" spans="1:10">
      <c r="A21" s="15" t="s">
        <v>58</v>
      </c>
      <c r="B21" s="5" t="s">
        <v>81</v>
      </c>
      <c r="C21" s="7">
        <v>2</v>
      </c>
      <c r="D21" s="7">
        <v>1.7</v>
      </c>
      <c r="E21" s="7">
        <v>1.5</v>
      </c>
      <c r="F21" s="7">
        <v>4</v>
      </c>
      <c r="G21" s="7">
        <v>3</v>
      </c>
      <c r="H21" s="162">
        <v>1.2</v>
      </c>
      <c r="I21" s="17">
        <v>1.1000000000000001</v>
      </c>
    </row>
    <row r="22" spans="1:10">
      <c r="A22" s="15" t="s">
        <v>59</v>
      </c>
      <c r="B22" s="5" t="s">
        <v>81</v>
      </c>
      <c r="C22" s="7">
        <v>1.1000000000000001</v>
      </c>
      <c r="D22" s="7">
        <v>1.1000000000000001</v>
      </c>
      <c r="E22" s="7">
        <v>0.9</v>
      </c>
      <c r="F22" s="7">
        <v>1.8</v>
      </c>
      <c r="G22" s="7">
        <v>1.5</v>
      </c>
      <c r="H22" s="162">
        <v>0.9</v>
      </c>
      <c r="I22" s="17">
        <v>0.8</v>
      </c>
    </row>
    <row r="23" spans="1:10">
      <c r="A23" s="15" t="s">
        <v>60</v>
      </c>
      <c r="B23" s="5" t="s">
        <v>81</v>
      </c>
      <c r="C23" s="7">
        <v>1.2</v>
      </c>
      <c r="D23" s="7">
        <v>1.2</v>
      </c>
      <c r="E23" s="7">
        <v>1.1000000000000001</v>
      </c>
      <c r="F23" s="7">
        <v>1.9</v>
      </c>
      <c r="G23" s="7">
        <v>1.8</v>
      </c>
      <c r="H23" s="162">
        <v>1.5</v>
      </c>
      <c r="I23" s="17">
        <v>1.1000000000000001</v>
      </c>
    </row>
    <row r="24" spans="1:10">
      <c r="A24" s="15" t="s">
        <v>61</v>
      </c>
      <c r="B24" s="5" t="s">
        <v>81</v>
      </c>
      <c r="C24" s="7">
        <v>6.7</v>
      </c>
      <c r="D24" s="7">
        <v>6.1</v>
      </c>
      <c r="E24" s="7">
        <v>5.3</v>
      </c>
      <c r="F24" s="7">
        <v>13</v>
      </c>
      <c r="G24" s="7">
        <v>10.3</v>
      </c>
      <c r="H24" s="162">
        <v>5.5</v>
      </c>
      <c r="I24" s="17">
        <v>4.8</v>
      </c>
    </row>
    <row r="25" spans="1:10">
      <c r="A25" s="15" t="s">
        <v>62</v>
      </c>
      <c r="B25" s="5" t="s">
        <v>82</v>
      </c>
      <c r="C25" s="7">
        <v>1.1000000000000001</v>
      </c>
      <c r="D25" s="7">
        <v>0.7</v>
      </c>
      <c r="E25" s="7">
        <v>0.6</v>
      </c>
      <c r="F25" s="7">
        <v>1.3</v>
      </c>
      <c r="G25" s="7">
        <v>1.1000000000000001</v>
      </c>
      <c r="H25" s="162">
        <v>0.3</v>
      </c>
      <c r="I25" s="17">
        <v>0.3</v>
      </c>
    </row>
    <row r="26" spans="1:10">
      <c r="A26" s="15" t="s">
        <v>63</v>
      </c>
      <c r="B26" s="5" t="s">
        <v>82</v>
      </c>
      <c r="C26" s="7">
        <v>0.2</v>
      </c>
      <c r="D26" s="7">
        <v>0.2</v>
      </c>
      <c r="E26" s="7">
        <v>0.1</v>
      </c>
      <c r="F26" s="7">
        <v>0.2</v>
      </c>
      <c r="G26" s="7">
        <v>0.2</v>
      </c>
      <c r="H26" s="162">
        <v>0.1</v>
      </c>
      <c r="I26" s="17">
        <v>0.2</v>
      </c>
    </row>
    <row r="27" spans="1:10">
      <c r="A27" s="15" t="s">
        <v>72</v>
      </c>
      <c r="B27" s="5" t="s">
        <v>84</v>
      </c>
      <c r="C27" s="7">
        <v>16.8</v>
      </c>
      <c r="D27" s="7">
        <v>14.3</v>
      </c>
      <c r="E27" s="7">
        <v>13.2</v>
      </c>
      <c r="F27" s="7">
        <v>32.799999999999997</v>
      </c>
      <c r="G27" s="7">
        <v>21</v>
      </c>
      <c r="H27" s="162">
        <v>17.3</v>
      </c>
      <c r="I27" s="161">
        <v>20</v>
      </c>
    </row>
    <row r="28" spans="1:10" ht="15.75" thickBot="1">
      <c r="A28" s="19" t="s">
        <v>73</v>
      </c>
      <c r="B28" s="20" t="s">
        <v>84</v>
      </c>
      <c r="C28" s="21">
        <v>14</v>
      </c>
      <c r="D28" s="21">
        <v>12.7</v>
      </c>
      <c r="E28" s="21">
        <v>10.4</v>
      </c>
      <c r="F28" s="21">
        <v>20.2</v>
      </c>
      <c r="G28" s="21">
        <v>15.8</v>
      </c>
      <c r="H28" s="166">
        <v>13.5</v>
      </c>
      <c r="I28" s="22">
        <v>11.2</v>
      </c>
    </row>
    <row r="29" spans="1:10" ht="15.75" thickBot="1"/>
    <row r="30" spans="1:10" ht="15" customHeight="1">
      <c r="A30" s="214" t="s">
        <v>233</v>
      </c>
      <c r="B30" s="215"/>
      <c r="C30" s="215"/>
      <c r="D30" s="215"/>
      <c r="E30" s="215"/>
      <c r="F30" s="215"/>
      <c r="G30" s="215"/>
      <c r="H30" s="215"/>
      <c r="I30" s="216"/>
      <c r="J30" s="23"/>
    </row>
    <row r="31" spans="1:10">
      <c r="A31" s="217"/>
      <c r="B31" s="218"/>
      <c r="C31" s="218"/>
      <c r="D31" s="218"/>
      <c r="E31" s="218"/>
      <c r="F31" s="218"/>
      <c r="G31" s="218"/>
      <c r="H31" s="218"/>
      <c r="I31" s="219"/>
      <c r="J31" s="23"/>
    </row>
    <row r="32" spans="1:10">
      <c r="A32" s="217"/>
      <c r="B32" s="218"/>
      <c r="C32" s="218"/>
      <c r="D32" s="218"/>
      <c r="E32" s="218"/>
      <c r="F32" s="218"/>
      <c r="G32" s="218"/>
      <c r="H32" s="218"/>
      <c r="I32" s="219"/>
      <c r="J32" s="23"/>
    </row>
    <row r="33" spans="1:10">
      <c r="A33" s="217"/>
      <c r="B33" s="218"/>
      <c r="C33" s="218"/>
      <c r="D33" s="218"/>
      <c r="E33" s="218"/>
      <c r="F33" s="218"/>
      <c r="G33" s="218"/>
      <c r="H33" s="218"/>
      <c r="I33" s="219"/>
      <c r="J33" s="23"/>
    </row>
    <row r="34" spans="1:10">
      <c r="A34" s="217"/>
      <c r="B34" s="218"/>
      <c r="C34" s="218"/>
      <c r="D34" s="218"/>
      <c r="E34" s="218"/>
      <c r="F34" s="218"/>
      <c r="G34" s="218"/>
      <c r="H34" s="218"/>
      <c r="I34" s="219"/>
      <c r="J34" s="23"/>
    </row>
    <row r="35" spans="1:10">
      <c r="A35" s="217"/>
      <c r="B35" s="218"/>
      <c r="C35" s="218"/>
      <c r="D35" s="218"/>
      <c r="E35" s="218"/>
      <c r="F35" s="218"/>
      <c r="G35" s="218"/>
      <c r="H35" s="218"/>
      <c r="I35" s="219"/>
      <c r="J35" s="23"/>
    </row>
    <row r="36" spans="1:10">
      <c r="A36" s="217"/>
      <c r="B36" s="218"/>
      <c r="C36" s="218"/>
      <c r="D36" s="218"/>
      <c r="E36" s="218"/>
      <c r="F36" s="218"/>
      <c r="G36" s="218"/>
      <c r="H36" s="218"/>
      <c r="I36" s="219"/>
      <c r="J36" s="23"/>
    </row>
    <row r="37" spans="1:10">
      <c r="A37" s="217"/>
      <c r="B37" s="218"/>
      <c r="C37" s="218"/>
      <c r="D37" s="218"/>
      <c r="E37" s="218"/>
      <c r="F37" s="218"/>
      <c r="G37" s="218"/>
      <c r="H37" s="218"/>
      <c r="I37" s="219"/>
      <c r="J37" s="23"/>
    </row>
    <row r="38" spans="1:10">
      <c r="A38" s="217"/>
      <c r="B38" s="218"/>
      <c r="C38" s="218"/>
      <c r="D38" s="218"/>
      <c r="E38" s="218"/>
      <c r="F38" s="218"/>
      <c r="G38" s="218"/>
      <c r="H38" s="218"/>
      <c r="I38" s="219"/>
      <c r="J38" s="23"/>
    </row>
    <row r="39" spans="1:10">
      <c r="A39" s="217"/>
      <c r="B39" s="218"/>
      <c r="C39" s="218"/>
      <c r="D39" s="218"/>
      <c r="E39" s="218"/>
      <c r="F39" s="218"/>
      <c r="G39" s="218"/>
      <c r="H39" s="218"/>
      <c r="I39" s="219"/>
      <c r="J39" s="23"/>
    </row>
    <row r="40" spans="1:10">
      <c r="A40" s="217"/>
      <c r="B40" s="218"/>
      <c r="C40" s="218"/>
      <c r="D40" s="218"/>
      <c r="E40" s="218"/>
      <c r="F40" s="218"/>
      <c r="G40" s="218"/>
      <c r="H40" s="218"/>
      <c r="I40" s="219"/>
    </row>
    <row r="41" spans="1:10">
      <c r="A41" s="217"/>
      <c r="B41" s="218"/>
      <c r="C41" s="218"/>
      <c r="D41" s="218"/>
      <c r="E41" s="218"/>
      <c r="F41" s="218"/>
      <c r="G41" s="218"/>
      <c r="H41" s="218"/>
      <c r="I41" s="219"/>
    </row>
    <row r="42" spans="1:10">
      <c r="A42" s="217"/>
      <c r="B42" s="218"/>
      <c r="C42" s="218"/>
      <c r="D42" s="218"/>
      <c r="E42" s="218"/>
      <c r="F42" s="218"/>
      <c r="G42" s="218"/>
      <c r="H42" s="218"/>
      <c r="I42" s="219"/>
    </row>
    <row r="43" spans="1:10" ht="15.75" thickBot="1">
      <c r="A43" s="220"/>
      <c r="B43" s="221"/>
      <c r="C43" s="221"/>
      <c r="D43" s="221"/>
      <c r="E43" s="221"/>
      <c r="F43" s="221"/>
      <c r="G43" s="221"/>
      <c r="H43" s="221"/>
      <c r="I43" s="222"/>
    </row>
    <row r="44" spans="1:10">
      <c r="A44" s="24"/>
      <c r="B44" s="24"/>
      <c r="C44" s="24"/>
      <c r="D44" s="24"/>
      <c r="E44" s="24"/>
      <c r="F44" s="24"/>
      <c r="G44" s="24"/>
      <c r="H44" s="24"/>
      <c r="I44" s="56"/>
    </row>
    <row r="45" spans="1:10">
      <c r="A45" s="24"/>
      <c r="B45" s="24"/>
      <c r="C45" s="24"/>
      <c r="D45" s="24"/>
      <c r="E45" s="24"/>
      <c r="F45" s="24"/>
      <c r="G45" s="24"/>
      <c r="H45" s="24"/>
      <c r="I45" s="56"/>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I43"/>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H27"/>
  <sheetViews>
    <sheetView workbookViewId="0">
      <selection activeCell="L12" sqref="L12"/>
    </sheetView>
  </sheetViews>
  <sheetFormatPr baseColWidth="10" defaultRowHeight="15"/>
  <cols>
    <col min="1" max="1" width="42.7109375" style="3" customWidth="1"/>
    <col min="2" max="8" width="15.7109375" style="3" customWidth="1"/>
    <col min="9" max="16384" width="11.42578125" style="3"/>
  </cols>
  <sheetData>
    <row r="1" spans="1:8" ht="30" customHeight="1">
      <c r="A1" s="128" t="s">
        <v>104</v>
      </c>
      <c r="B1" s="79">
        <v>2017</v>
      </c>
      <c r="C1" s="79">
        <v>2018</v>
      </c>
      <c r="D1" s="79">
        <v>2019</v>
      </c>
      <c r="E1" s="79">
        <v>2020</v>
      </c>
      <c r="F1" s="79">
        <v>2021</v>
      </c>
      <c r="G1" s="79">
        <v>2022</v>
      </c>
      <c r="H1" s="80">
        <v>2023</v>
      </c>
    </row>
    <row r="2" spans="1:8" ht="24.95" customHeight="1">
      <c r="A2" s="65" t="s">
        <v>105</v>
      </c>
      <c r="B2" s="150">
        <v>753.2</v>
      </c>
      <c r="C2" s="150">
        <v>799.7</v>
      </c>
      <c r="D2" s="150">
        <v>857.6</v>
      </c>
      <c r="E2" s="150">
        <v>333.7</v>
      </c>
      <c r="F2" s="150">
        <v>407</v>
      </c>
      <c r="G2" s="150">
        <v>692.7</v>
      </c>
      <c r="H2" s="35">
        <v>931.5</v>
      </c>
    </row>
    <row r="3" spans="1:8" ht="24.95" customHeight="1">
      <c r="A3" s="65" t="s">
        <v>114</v>
      </c>
      <c r="B3" s="150">
        <v>368.2</v>
      </c>
      <c r="C3" s="150">
        <v>381.7</v>
      </c>
      <c r="D3" s="150">
        <v>411.7</v>
      </c>
      <c r="E3" s="151">
        <v>133</v>
      </c>
      <c r="F3" s="150">
        <v>169.5</v>
      </c>
      <c r="G3" s="150">
        <v>321</v>
      </c>
      <c r="H3" s="35">
        <v>440.1</v>
      </c>
    </row>
    <row r="4" spans="1:8" ht="24.95" customHeight="1">
      <c r="A4" s="65" t="s">
        <v>123</v>
      </c>
      <c r="B4" s="150">
        <v>160.69999999999999</v>
      </c>
      <c r="C4" s="150">
        <v>163.30000000000001</v>
      </c>
      <c r="D4" s="150">
        <v>166.3</v>
      </c>
      <c r="E4" s="150">
        <v>86.1</v>
      </c>
      <c r="F4" s="150">
        <v>94.4</v>
      </c>
      <c r="G4" s="150">
        <v>124.9</v>
      </c>
      <c r="H4" s="35">
        <v>165.7</v>
      </c>
    </row>
    <row r="5" spans="1:8" ht="24.95" customHeight="1">
      <c r="A5" s="65" t="s">
        <v>115</v>
      </c>
      <c r="B5" s="150">
        <v>126.2</v>
      </c>
      <c r="C5" s="150">
        <v>146.4</v>
      </c>
      <c r="D5" s="150">
        <v>162.6</v>
      </c>
      <c r="E5" s="150">
        <v>70.5</v>
      </c>
      <c r="F5" s="150">
        <v>82.4</v>
      </c>
      <c r="G5" s="150">
        <v>138.80000000000001</v>
      </c>
      <c r="H5" s="35">
        <v>182.5</v>
      </c>
    </row>
    <row r="6" spans="1:8" ht="24.95" customHeight="1">
      <c r="A6" s="65" t="s">
        <v>106</v>
      </c>
      <c r="B6" s="150">
        <v>82.4</v>
      </c>
      <c r="C6" s="150">
        <v>92.2</v>
      </c>
      <c r="D6" s="150">
        <v>100.3</v>
      </c>
      <c r="E6" s="150">
        <v>32.200000000000003</v>
      </c>
      <c r="F6" s="150">
        <v>47.4</v>
      </c>
      <c r="G6" s="150">
        <v>88</v>
      </c>
      <c r="H6" s="35">
        <v>120.2</v>
      </c>
    </row>
    <row r="7" spans="1:8" ht="24.95" customHeight="1">
      <c r="A7" s="65" t="s">
        <v>121</v>
      </c>
      <c r="B7" s="150">
        <v>15.7</v>
      </c>
      <c r="C7" s="150">
        <v>16.2</v>
      </c>
      <c r="D7" s="150">
        <v>16.7</v>
      </c>
      <c r="E7" s="150">
        <v>11.9</v>
      </c>
      <c r="F7" s="150">
        <v>13.3</v>
      </c>
      <c r="G7" s="150">
        <v>20</v>
      </c>
      <c r="H7" s="35">
        <v>23</v>
      </c>
    </row>
    <row r="8" spans="1:8" ht="24.95" customHeight="1">
      <c r="A8" s="65" t="s">
        <v>107</v>
      </c>
      <c r="B8" s="150">
        <v>326.5</v>
      </c>
      <c r="C8" s="150">
        <v>350.4</v>
      </c>
      <c r="D8" s="150">
        <v>384.8</v>
      </c>
      <c r="E8" s="150">
        <v>54.1</v>
      </c>
      <c r="F8" s="150">
        <v>154.4</v>
      </c>
      <c r="G8" s="150">
        <v>295.89999999999998</v>
      </c>
      <c r="H8" s="35">
        <v>393.6</v>
      </c>
    </row>
    <row r="9" spans="1:8" ht="24.95" customHeight="1">
      <c r="A9" s="65" t="s">
        <v>108</v>
      </c>
      <c r="B9" s="150">
        <v>191.8</v>
      </c>
      <c r="C9" s="150">
        <v>220.8</v>
      </c>
      <c r="D9" s="150">
        <v>252.3</v>
      </c>
      <c r="E9" s="150">
        <v>-86.5</v>
      </c>
      <c r="F9" s="150">
        <v>20</v>
      </c>
      <c r="G9" s="150">
        <v>167.2</v>
      </c>
      <c r="H9" s="35">
        <v>261.8</v>
      </c>
    </row>
    <row r="10" spans="1:8" ht="24.95" customHeight="1">
      <c r="A10" s="65" t="s">
        <v>116</v>
      </c>
      <c r="B10" s="150">
        <v>126.9</v>
      </c>
      <c r="C10" s="150">
        <v>151.9</v>
      </c>
      <c r="D10" s="150">
        <v>175.7</v>
      </c>
      <c r="E10" s="150">
        <v>-75.7</v>
      </c>
      <c r="F10" s="150">
        <v>6.6</v>
      </c>
      <c r="G10" s="150">
        <v>128.1</v>
      </c>
      <c r="H10" s="35">
        <v>188.6</v>
      </c>
    </row>
    <row r="11" spans="1:8" ht="24.95" customHeight="1">
      <c r="A11" s="65" t="s">
        <v>109</v>
      </c>
      <c r="B11" s="150">
        <v>277.89999999999998</v>
      </c>
      <c r="C11" s="150">
        <v>291.2</v>
      </c>
      <c r="D11" s="150">
        <v>373</v>
      </c>
      <c r="E11" s="150">
        <v>-23</v>
      </c>
      <c r="F11" s="150">
        <v>105.8</v>
      </c>
      <c r="G11" s="150">
        <v>337.6</v>
      </c>
      <c r="H11" s="35">
        <v>384.8</v>
      </c>
    </row>
    <row r="12" spans="1:8" ht="24.95" customHeight="1">
      <c r="A12" s="65" t="s">
        <v>110</v>
      </c>
      <c r="B12" s="152">
        <v>1211</v>
      </c>
      <c r="C12" s="152">
        <v>1297</v>
      </c>
      <c r="D12" s="152">
        <v>1380.9</v>
      </c>
      <c r="E12" s="152">
        <v>1305.5</v>
      </c>
      <c r="F12" s="152">
        <v>1314.5</v>
      </c>
      <c r="G12" s="152">
        <v>1448.5</v>
      </c>
      <c r="H12" s="175">
        <v>1556.4</v>
      </c>
    </row>
    <row r="13" spans="1:8" ht="24.95" customHeight="1">
      <c r="A13" s="65" t="s">
        <v>111</v>
      </c>
      <c r="B13" s="150">
        <v>58.7</v>
      </c>
      <c r="C13" s="150">
        <v>60.1</v>
      </c>
      <c r="D13" s="150">
        <v>60</v>
      </c>
      <c r="E13" s="150">
        <v>60.1</v>
      </c>
      <c r="F13" s="150">
        <v>63.4</v>
      </c>
      <c r="G13" s="150">
        <v>65.099999999999994</v>
      </c>
      <c r="H13" s="35">
        <v>70.900000000000006</v>
      </c>
    </row>
    <row r="14" spans="1:8" ht="24.95" customHeight="1">
      <c r="A14" s="65" t="s">
        <v>117</v>
      </c>
      <c r="B14" s="150">
        <v>227</v>
      </c>
      <c r="C14" s="150">
        <v>198.2</v>
      </c>
      <c r="D14" s="150">
        <v>81.400000000000006</v>
      </c>
      <c r="E14" s="150">
        <v>201.9</v>
      </c>
      <c r="F14" s="150">
        <v>150.4</v>
      </c>
      <c r="G14" s="150">
        <v>149.4</v>
      </c>
      <c r="H14" s="35">
        <v>361.9</v>
      </c>
    </row>
    <row r="15" spans="1:8" ht="24.95" customHeight="1">
      <c r="A15" s="65" t="s">
        <v>112</v>
      </c>
      <c r="B15" s="152">
        <v>2063</v>
      </c>
      <c r="C15" s="152">
        <v>2158.1</v>
      </c>
      <c r="D15" s="152">
        <v>2300.6</v>
      </c>
      <c r="E15" s="152">
        <v>2173.3000000000002</v>
      </c>
      <c r="F15" s="152">
        <v>2073.8000000000002</v>
      </c>
      <c r="G15" s="152">
        <v>2224.9</v>
      </c>
      <c r="H15" s="175">
        <v>2194.4</v>
      </c>
    </row>
    <row r="16" spans="1:8" ht="24.95" customHeight="1">
      <c r="A16" s="65" t="s">
        <v>118</v>
      </c>
      <c r="B16" s="150">
        <v>18.7</v>
      </c>
      <c r="C16" s="150">
        <v>15.3</v>
      </c>
      <c r="D16" s="150">
        <v>5.9</v>
      </c>
      <c r="E16" s="150">
        <v>15.5</v>
      </c>
      <c r="F16" s="150">
        <v>11.4</v>
      </c>
      <c r="G16" s="150">
        <v>-10.3</v>
      </c>
      <c r="H16" s="35">
        <v>-23.3</v>
      </c>
    </row>
    <row r="17" spans="1:8" ht="24.95" customHeight="1">
      <c r="A17" s="65" t="s">
        <v>119</v>
      </c>
      <c r="B17" s="150">
        <v>103.6</v>
      </c>
      <c r="C17" s="150">
        <v>165.7</v>
      </c>
      <c r="D17" s="150">
        <v>171.8</v>
      </c>
      <c r="E17" s="150">
        <v>79.900000000000006</v>
      </c>
      <c r="F17" s="150">
        <v>51.6</v>
      </c>
      <c r="G17" s="150">
        <v>53.6</v>
      </c>
      <c r="H17" s="35">
        <v>107</v>
      </c>
    </row>
    <row r="18" spans="1:8" ht="24.95" customHeight="1">
      <c r="A18" s="65" t="s">
        <v>113</v>
      </c>
      <c r="B18" s="150">
        <v>46.5</v>
      </c>
      <c r="C18" s="150">
        <v>56.4</v>
      </c>
      <c r="D18" s="150">
        <v>62.2</v>
      </c>
      <c r="E18" s="150">
        <v>-25.2</v>
      </c>
      <c r="F18" s="150">
        <v>2.9</v>
      </c>
      <c r="G18" s="150">
        <v>29.8</v>
      </c>
      <c r="H18" s="35">
        <v>69.099999999999994</v>
      </c>
    </row>
    <row r="19" spans="1:8" ht="24.95" customHeight="1" thickBot="1">
      <c r="A19" s="66" t="s">
        <v>120</v>
      </c>
      <c r="B19" s="153">
        <v>0.68</v>
      </c>
      <c r="C19" s="153">
        <v>0.89</v>
      </c>
      <c r="D19" s="153">
        <v>0</v>
      </c>
      <c r="E19" s="153">
        <v>0</v>
      </c>
      <c r="F19" s="153">
        <v>0</v>
      </c>
      <c r="G19" s="153">
        <v>0.77</v>
      </c>
      <c r="H19" s="176">
        <v>1.32</v>
      </c>
    </row>
    <row r="20" spans="1:8" ht="24.95" customHeight="1" thickBot="1"/>
    <row r="21" spans="1:8" ht="15" customHeight="1">
      <c r="A21" s="214" t="s">
        <v>122</v>
      </c>
      <c r="B21" s="215"/>
      <c r="C21" s="215"/>
      <c r="D21" s="215"/>
      <c r="E21" s="215"/>
      <c r="F21" s="215"/>
      <c r="G21" s="215"/>
      <c r="H21" s="216"/>
    </row>
    <row r="22" spans="1:8">
      <c r="A22" s="217"/>
      <c r="B22" s="218"/>
      <c r="C22" s="218"/>
      <c r="D22" s="218"/>
      <c r="E22" s="218"/>
      <c r="F22" s="218"/>
      <c r="G22" s="218"/>
      <c r="H22" s="219"/>
    </row>
    <row r="23" spans="1:8">
      <c r="A23" s="217"/>
      <c r="B23" s="218"/>
      <c r="C23" s="218"/>
      <c r="D23" s="218"/>
      <c r="E23" s="218"/>
      <c r="F23" s="218"/>
      <c r="G23" s="218"/>
      <c r="H23" s="219"/>
    </row>
    <row r="24" spans="1:8">
      <c r="A24" s="217"/>
      <c r="B24" s="218"/>
      <c r="C24" s="218"/>
      <c r="D24" s="218"/>
      <c r="E24" s="218"/>
      <c r="F24" s="218"/>
      <c r="G24" s="218"/>
      <c r="H24" s="219"/>
    </row>
    <row r="25" spans="1:8">
      <c r="A25" s="217"/>
      <c r="B25" s="218"/>
      <c r="C25" s="218"/>
      <c r="D25" s="218"/>
      <c r="E25" s="218"/>
      <c r="F25" s="218"/>
      <c r="G25" s="218"/>
      <c r="H25" s="219"/>
    </row>
    <row r="26" spans="1:8">
      <c r="A26" s="217"/>
      <c r="B26" s="218"/>
      <c r="C26" s="218"/>
      <c r="D26" s="218"/>
      <c r="E26" s="218"/>
      <c r="F26" s="218"/>
      <c r="G26" s="218"/>
      <c r="H26" s="219"/>
    </row>
    <row r="27" spans="1:8" ht="15.75" thickBot="1">
      <c r="A27" s="220"/>
      <c r="B27" s="221"/>
      <c r="C27" s="221"/>
      <c r="D27" s="221"/>
      <c r="E27" s="221"/>
      <c r="F27" s="221"/>
      <c r="G27" s="221"/>
      <c r="H27" s="222"/>
    </row>
  </sheetData>
  <mergeCells count="1">
    <mergeCell ref="A21:H27"/>
  </mergeCells>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I24"/>
  <sheetViews>
    <sheetView workbookViewId="0">
      <selection activeCell="I3" sqref="I3:I17"/>
    </sheetView>
  </sheetViews>
  <sheetFormatPr baseColWidth="10" defaultRowHeight="15"/>
  <cols>
    <col min="1" max="1" width="42.7109375" style="46" customWidth="1"/>
    <col min="2" max="2" width="15.7109375" style="57" customWidth="1"/>
    <col min="3" max="8" width="15.7109375" style="46" customWidth="1"/>
    <col min="9" max="9" width="15.7109375" customWidth="1"/>
    <col min="10" max="16384" width="11.42578125" style="46"/>
  </cols>
  <sheetData>
    <row r="1" spans="1:9">
      <c r="A1" s="60" t="s">
        <v>124</v>
      </c>
      <c r="B1" s="124" t="s">
        <v>144</v>
      </c>
      <c r="C1" s="79">
        <v>2017</v>
      </c>
      <c r="D1" s="79">
        <v>2018</v>
      </c>
      <c r="E1" s="79">
        <v>2019</v>
      </c>
      <c r="F1" s="79">
        <v>2020</v>
      </c>
      <c r="G1" s="79">
        <v>2021</v>
      </c>
      <c r="H1" s="79">
        <v>2022</v>
      </c>
      <c r="I1" s="80">
        <v>2023</v>
      </c>
    </row>
    <row r="2" spans="1:9" ht="16.5">
      <c r="A2" s="50" t="s">
        <v>125</v>
      </c>
      <c r="B2" s="28" t="s">
        <v>141</v>
      </c>
      <c r="C2" s="109">
        <v>4328</v>
      </c>
      <c r="D2" s="109">
        <v>4555</v>
      </c>
      <c r="E2" s="109">
        <v>5341</v>
      </c>
      <c r="F2" s="109">
        <v>4936</v>
      </c>
      <c r="G2" s="109">
        <v>4376</v>
      </c>
      <c r="H2" s="177">
        <v>4478</v>
      </c>
      <c r="I2" s="111">
        <v>4780</v>
      </c>
    </row>
    <row r="3" spans="1:9">
      <c r="A3" s="62" t="s">
        <v>126</v>
      </c>
      <c r="B3" s="28" t="s">
        <v>141</v>
      </c>
      <c r="C3" s="84">
        <v>777</v>
      </c>
      <c r="D3" s="109">
        <v>1047</v>
      </c>
      <c r="E3" s="109">
        <v>1063</v>
      </c>
      <c r="F3" s="109">
        <v>1162</v>
      </c>
      <c r="G3" s="109">
        <v>1006</v>
      </c>
      <c r="H3" s="177">
        <v>1052</v>
      </c>
      <c r="I3" s="251">
        <v>1145</v>
      </c>
    </row>
    <row r="4" spans="1:9">
      <c r="A4" s="62" t="s">
        <v>127</v>
      </c>
      <c r="B4" s="28" t="s">
        <v>141</v>
      </c>
      <c r="C4" s="109">
        <v>3551</v>
      </c>
      <c r="D4" s="109">
        <v>3508</v>
      </c>
      <c r="E4" s="109">
        <v>4278</v>
      </c>
      <c r="F4" s="109">
        <v>3774</v>
      </c>
      <c r="G4" s="109">
        <v>3370</v>
      </c>
      <c r="H4" s="177">
        <v>3426</v>
      </c>
      <c r="I4" s="251">
        <v>3635</v>
      </c>
    </row>
    <row r="5" spans="1:9">
      <c r="A5" s="62" t="s">
        <v>128</v>
      </c>
      <c r="B5" s="28" t="s">
        <v>0</v>
      </c>
      <c r="C5" s="39">
        <v>0.85599999999999998</v>
      </c>
      <c r="D5" s="39">
        <v>0.84599999999999997</v>
      </c>
      <c r="E5" s="39">
        <v>0.82699999999999996</v>
      </c>
      <c r="F5" s="39">
        <v>0.83299999999999996</v>
      </c>
      <c r="G5" s="39">
        <v>0.82799999999999996</v>
      </c>
      <c r="H5" s="178">
        <v>0.89470000000000005</v>
      </c>
      <c r="I5" s="252">
        <v>0.89200000000000002</v>
      </c>
    </row>
    <row r="6" spans="1:9">
      <c r="A6" s="62" t="s">
        <v>129</v>
      </c>
      <c r="B6" s="28" t="s">
        <v>0</v>
      </c>
      <c r="C6" s="39">
        <v>0.443</v>
      </c>
      <c r="D6" s="39">
        <v>0.46100000000000002</v>
      </c>
      <c r="E6" s="39">
        <v>0.48499999999999999</v>
      </c>
      <c r="F6" s="39">
        <v>0.47499999999999998</v>
      </c>
      <c r="G6" s="39">
        <v>0.47299999999999998</v>
      </c>
      <c r="H6" s="178">
        <v>0.57199999999999995</v>
      </c>
      <c r="I6" s="252">
        <v>0.59599999999999997</v>
      </c>
    </row>
    <row r="7" spans="1:9">
      <c r="A7" s="62" t="s">
        <v>130</v>
      </c>
      <c r="B7" s="28" t="s">
        <v>0</v>
      </c>
      <c r="C7" s="39">
        <v>0.14399999999999999</v>
      </c>
      <c r="D7" s="39">
        <v>0.154</v>
      </c>
      <c r="E7" s="39">
        <v>0.17299999999999999</v>
      </c>
      <c r="F7" s="39">
        <v>0.16700000000000001</v>
      </c>
      <c r="G7" s="39">
        <v>0.17199999999999999</v>
      </c>
      <c r="H7" s="178">
        <v>0.1053</v>
      </c>
      <c r="I7" s="252">
        <v>0.108</v>
      </c>
    </row>
    <row r="8" spans="1:9">
      <c r="A8" s="62" t="s">
        <v>131</v>
      </c>
      <c r="B8" s="28" t="s">
        <v>0</v>
      </c>
      <c r="C8" s="39">
        <v>0.55700000000000005</v>
      </c>
      <c r="D8" s="39">
        <v>0.53900000000000003</v>
      </c>
      <c r="E8" s="39">
        <v>0.51500000000000001</v>
      </c>
      <c r="F8" s="39">
        <v>0.52500000000000002</v>
      </c>
      <c r="G8" s="39">
        <v>0.52700000000000002</v>
      </c>
      <c r="H8" s="178">
        <v>0.42799999999999999</v>
      </c>
      <c r="I8" s="252">
        <v>0.40400000000000003</v>
      </c>
    </row>
    <row r="9" spans="1:9" ht="16.5">
      <c r="A9" s="50" t="s">
        <v>132</v>
      </c>
      <c r="B9" s="28" t="s">
        <v>141</v>
      </c>
      <c r="C9" s="109">
        <v>5461</v>
      </c>
      <c r="D9" s="109">
        <v>5958</v>
      </c>
      <c r="E9" s="109">
        <v>6805</v>
      </c>
      <c r="F9" s="109">
        <v>6182</v>
      </c>
      <c r="G9" s="109">
        <v>5384</v>
      </c>
      <c r="H9" s="177">
        <v>6199</v>
      </c>
      <c r="I9" s="251">
        <v>6692</v>
      </c>
    </row>
    <row r="10" spans="1:9">
      <c r="A10" s="62" t="s">
        <v>133</v>
      </c>
      <c r="B10" s="28" t="s">
        <v>0</v>
      </c>
      <c r="C10" s="39">
        <v>0.78100000000000003</v>
      </c>
      <c r="D10" s="39">
        <v>0.75600000000000001</v>
      </c>
      <c r="E10" s="39">
        <v>0.72099999999999997</v>
      </c>
      <c r="F10" s="39">
        <v>0.73099999999999998</v>
      </c>
      <c r="G10" s="39">
        <v>0.73899999999999999</v>
      </c>
      <c r="H10" s="178">
        <v>0.73660000000000003</v>
      </c>
      <c r="I10" s="252">
        <v>0.72899999999999998</v>
      </c>
    </row>
    <row r="11" spans="1:9">
      <c r="A11" s="62" t="s">
        <v>134</v>
      </c>
      <c r="B11" s="28" t="s">
        <v>0</v>
      </c>
      <c r="C11" s="39">
        <v>0.219</v>
      </c>
      <c r="D11" s="39">
        <v>0.24399999999999999</v>
      </c>
      <c r="E11" s="39">
        <v>0.27900000000000003</v>
      </c>
      <c r="F11" s="39">
        <v>0.26900000000000002</v>
      </c>
      <c r="G11" s="39">
        <v>0.26100000000000001</v>
      </c>
      <c r="H11" s="178">
        <v>0.26340000000000002</v>
      </c>
      <c r="I11" s="252">
        <v>0.27100000000000002</v>
      </c>
    </row>
    <row r="12" spans="1:9" ht="16.5">
      <c r="A12" s="50" t="s">
        <v>135</v>
      </c>
      <c r="B12" s="125"/>
      <c r="C12" s="29">
        <v>18</v>
      </c>
      <c r="D12" s="29">
        <v>23</v>
      </c>
      <c r="E12" s="29">
        <v>19.899999999999999</v>
      </c>
      <c r="F12" s="29">
        <v>23.5</v>
      </c>
      <c r="G12" s="29">
        <v>23</v>
      </c>
      <c r="H12" s="179">
        <v>23.49</v>
      </c>
      <c r="I12" s="253">
        <v>24</v>
      </c>
    </row>
    <row r="13" spans="1:9" ht="16.5">
      <c r="A13" s="50" t="s">
        <v>136</v>
      </c>
      <c r="B13" s="28" t="s">
        <v>0</v>
      </c>
      <c r="C13" s="29">
        <v>20.9</v>
      </c>
      <c r="D13" s="29">
        <v>23.3</v>
      </c>
      <c r="E13" s="29">
        <v>27</v>
      </c>
      <c r="F13" s="29">
        <v>26</v>
      </c>
      <c r="G13" s="29">
        <v>25.2</v>
      </c>
      <c r="H13" s="180">
        <v>25.5</v>
      </c>
      <c r="I13" s="254">
        <v>25.6</v>
      </c>
    </row>
    <row r="14" spans="1:9" ht="16.5">
      <c r="A14" s="50" t="s">
        <v>137</v>
      </c>
      <c r="B14" s="28" t="s">
        <v>142</v>
      </c>
      <c r="C14" s="29">
        <v>41.9</v>
      </c>
      <c r="D14" s="29">
        <v>41.8</v>
      </c>
      <c r="E14" s="29">
        <v>41.9</v>
      </c>
      <c r="F14" s="29">
        <v>42.9</v>
      </c>
      <c r="G14" s="29">
        <v>44</v>
      </c>
      <c r="H14" s="180">
        <v>44</v>
      </c>
      <c r="I14" s="254">
        <v>44</v>
      </c>
    </row>
    <row r="15" spans="1:9" ht="16.5">
      <c r="A15" s="50" t="s">
        <v>138</v>
      </c>
      <c r="B15" s="28" t="s">
        <v>141</v>
      </c>
      <c r="C15" s="126" t="s">
        <v>3</v>
      </c>
      <c r="D15" s="126" t="s">
        <v>5</v>
      </c>
      <c r="E15" s="126" t="s">
        <v>6</v>
      </c>
      <c r="F15" s="126" t="s">
        <v>7</v>
      </c>
      <c r="G15" s="126" t="s">
        <v>8</v>
      </c>
      <c r="H15" s="181" t="s">
        <v>47</v>
      </c>
      <c r="I15" s="255" t="s">
        <v>239</v>
      </c>
    </row>
    <row r="16" spans="1:9" ht="16.5">
      <c r="A16" s="50" t="s">
        <v>139</v>
      </c>
      <c r="B16" s="28" t="s">
        <v>0</v>
      </c>
      <c r="C16" s="29">
        <v>14.1</v>
      </c>
      <c r="D16" s="29">
        <v>13.2</v>
      </c>
      <c r="E16" s="110">
        <v>12.59</v>
      </c>
      <c r="F16" s="110">
        <v>13.16</v>
      </c>
      <c r="G16" s="110">
        <v>14.04</v>
      </c>
      <c r="H16" s="180">
        <v>17.5</v>
      </c>
      <c r="I16" s="254">
        <v>15.8</v>
      </c>
    </row>
    <row r="17" spans="1:9" ht="17.25" thickBot="1">
      <c r="A17" s="51" t="s">
        <v>140</v>
      </c>
      <c r="B17" s="127" t="s">
        <v>143</v>
      </c>
      <c r="C17" s="37">
        <v>2.4</v>
      </c>
      <c r="D17" s="37">
        <v>2.6</v>
      </c>
      <c r="E17" s="114">
        <v>2.48</v>
      </c>
      <c r="F17" s="114">
        <v>2.67</v>
      </c>
      <c r="G17" s="114">
        <v>2.67</v>
      </c>
      <c r="H17" s="182">
        <v>2.0299999999999998</v>
      </c>
      <c r="I17" s="256">
        <v>2.4</v>
      </c>
    </row>
    <row r="18" spans="1:9" ht="15.75" thickBot="1"/>
    <row r="19" spans="1:9" ht="15" customHeight="1">
      <c r="A19" s="214" t="s">
        <v>145</v>
      </c>
      <c r="B19" s="215"/>
      <c r="C19" s="215"/>
      <c r="D19" s="215"/>
      <c r="E19" s="215"/>
      <c r="F19" s="215"/>
      <c r="G19" s="215"/>
      <c r="H19" s="215"/>
      <c r="I19" s="216"/>
    </row>
    <row r="20" spans="1:9">
      <c r="A20" s="217"/>
      <c r="B20" s="218"/>
      <c r="C20" s="218"/>
      <c r="D20" s="218"/>
      <c r="E20" s="218"/>
      <c r="F20" s="218"/>
      <c r="G20" s="218"/>
      <c r="H20" s="218"/>
      <c r="I20" s="219"/>
    </row>
    <row r="21" spans="1:9">
      <c r="A21" s="217"/>
      <c r="B21" s="218"/>
      <c r="C21" s="218"/>
      <c r="D21" s="218"/>
      <c r="E21" s="218"/>
      <c r="F21" s="218"/>
      <c r="G21" s="218"/>
      <c r="H21" s="218"/>
      <c r="I21" s="219"/>
    </row>
    <row r="22" spans="1:9">
      <c r="A22" s="217"/>
      <c r="B22" s="218"/>
      <c r="C22" s="218"/>
      <c r="D22" s="218"/>
      <c r="E22" s="218"/>
      <c r="F22" s="218"/>
      <c r="G22" s="218"/>
      <c r="H22" s="218"/>
      <c r="I22" s="219"/>
    </row>
    <row r="23" spans="1:9">
      <c r="A23" s="217"/>
      <c r="B23" s="218"/>
      <c r="C23" s="218"/>
      <c r="D23" s="218"/>
      <c r="E23" s="218"/>
      <c r="F23" s="218"/>
      <c r="G23" s="218"/>
      <c r="H23" s="218"/>
      <c r="I23" s="219"/>
    </row>
    <row r="24" spans="1:9" ht="15.75" thickBot="1">
      <c r="A24" s="220"/>
      <c r="B24" s="221"/>
      <c r="C24" s="221"/>
      <c r="D24" s="221"/>
      <c r="E24" s="221"/>
      <c r="F24" s="221"/>
      <c r="G24" s="221"/>
      <c r="H24" s="221"/>
      <c r="I24" s="222"/>
    </row>
  </sheetData>
  <mergeCells count="1">
    <mergeCell ref="A19:I24"/>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H6"/>
  <sheetViews>
    <sheetView workbookViewId="0">
      <selection activeCell="H2" sqref="H2:H6"/>
    </sheetView>
  </sheetViews>
  <sheetFormatPr baseColWidth="10" defaultRowHeight="15"/>
  <cols>
    <col min="1" max="1" width="42.7109375" style="1" customWidth="1"/>
    <col min="2" max="8" width="15.7109375" style="1" customWidth="1"/>
    <col min="9" max="16384" width="11.42578125" style="1"/>
  </cols>
  <sheetData>
    <row r="1" spans="1:8">
      <c r="A1" s="224">
        <v>2017</v>
      </c>
      <c r="B1" s="225"/>
      <c r="C1" s="147">
        <v>2018</v>
      </c>
      <c r="D1" s="147">
        <v>2019</v>
      </c>
      <c r="E1" s="147">
        <v>2020</v>
      </c>
      <c r="F1" s="147">
        <v>2021</v>
      </c>
      <c r="G1" s="147">
        <v>2022</v>
      </c>
      <c r="H1" s="25">
        <v>2023</v>
      </c>
    </row>
    <row r="2" spans="1:8">
      <c r="A2" s="65" t="s">
        <v>146</v>
      </c>
      <c r="B2" s="64">
        <v>82</v>
      </c>
      <c r="C2" s="64">
        <v>93</v>
      </c>
      <c r="D2" s="64">
        <v>108</v>
      </c>
      <c r="E2" s="64">
        <v>132</v>
      </c>
      <c r="F2" s="64">
        <v>133</v>
      </c>
      <c r="G2" s="145">
        <v>105</v>
      </c>
      <c r="H2" s="248">
        <v>92</v>
      </c>
    </row>
    <row r="3" spans="1:8">
      <c r="A3" s="65" t="s">
        <v>147</v>
      </c>
      <c r="B3" s="12" t="s">
        <v>3</v>
      </c>
      <c r="C3" s="12" t="s">
        <v>5</v>
      </c>
      <c r="D3" s="12" t="s">
        <v>6</v>
      </c>
      <c r="E3" s="12" t="s">
        <v>7</v>
      </c>
      <c r="F3" s="12" t="s">
        <v>8</v>
      </c>
      <c r="G3" s="183" t="s">
        <v>47</v>
      </c>
      <c r="H3" s="249" t="s">
        <v>239</v>
      </c>
    </row>
    <row r="4" spans="1:8">
      <c r="A4" s="65" t="s">
        <v>148</v>
      </c>
      <c r="B4" s="64">
        <v>43</v>
      </c>
      <c r="C4" s="64">
        <v>53</v>
      </c>
      <c r="D4" s="64">
        <v>59</v>
      </c>
      <c r="E4" s="64">
        <v>71</v>
      </c>
      <c r="F4" s="64">
        <v>56</v>
      </c>
      <c r="G4" s="145">
        <v>43</v>
      </c>
      <c r="H4" s="248">
        <v>41</v>
      </c>
    </row>
    <row r="5" spans="1:8">
      <c r="A5" s="65" t="s">
        <v>149</v>
      </c>
      <c r="B5" s="64">
        <v>44</v>
      </c>
      <c r="C5" s="64">
        <v>43</v>
      </c>
      <c r="D5" s="64">
        <v>47</v>
      </c>
      <c r="E5" s="64">
        <v>50</v>
      </c>
      <c r="F5" s="64">
        <v>70</v>
      </c>
      <c r="G5" s="145">
        <v>57</v>
      </c>
      <c r="H5" s="248">
        <v>45</v>
      </c>
    </row>
    <row r="6" spans="1:8" ht="30.75" thickBot="1">
      <c r="A6" s="66" t="s">
        <v>150</v>
      </c>
      <c r="B6" s="67">
        <v>39</v>
      </c>
      <c r="C6" s="67">
        <v>43</v>
      </c>
      <c r="D6" s="67">
        <v>41</v>
      </c>
      <c r="E6" s="67">
        <v>41</v>
      </c>
      <c r="F6" s="67">
        <v>53</v>
      </c>
      <c r="G6" s="184">
        <v>44</v>
      </c>
      <c r="H6" s="250">
        <v>34</v>
      </c>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H6"/>
  <sheetViews>
    <sheetView workbookViewId="0">
      <selection activeCell="H3" sqref="H3"/>
    </sheetView>
  </sheetViews>
  <sheetFormatPr baseColWidth="10" defaultRowHeight="15"/>
  <cols>
    <col min="1" max="1" width="45.7109375" style="3" customWidth="1"/>
    <col min="2" max="8" width="15.7109375" style="83" customWidth="1"/>
    <col min="9" max="16384" width="11.42578125" style="3"/>
  </cols>
  <sheetData>
    <row r="1" spans="1:8">
      <c r="A1" s="78"/>
      <c r="B1" s="79" t="s">
        <v>28</v>
      </c>
      <c r="C1" s="79" t="s">
        <v>29</v>
      </c>
      <c r="D1" s="79" t="s">
        <v>30</v>
      </c>
      <c r="E1" s="79" t="s">
        <v>31</v>
      </c>
      <c r="F1" s="79" t="s">
        <v>32</v>
      </c>
      <c r="G1" s="79" t="s">
        <v>33</v>
      </c>
      <c r="H1" s="80" t="s">
        <v>234</v>
      </c>
    </row>
    <row r="2" spans="1:8" s="4" customFormat="1" ht="18" customHeight="1">
      <c r="A2" s="65" t="s">
        <v>156</v>
      </c>
      <c r="B2" s="81">
        <v>2</v>
      </c>
      <c r="C2" s="81">
        <v>1.6</v>
      </c>
      <c r="D2" s="81">
        <v>1.5</v>
      </c>
      <c r="E2" s="81">
        <v>0.5</v>
      </c>
      <c r="F2" s="81">
        <v>0.4</v>
      </c>
      <c r="G2" s="193">
        <v>0.9</v>
      </c>
      <c r="H2" s="82">
        <v>1.4</v>
      </c>
    </row>
    <row r="3" spans="1:8" s="4" customFormat="1" ht="21" customHeight="1" thickBot="1">
      <c r="A3" s="66" t="s">
        <v>157</v>
      </c>
      <c r="B3" s="67">
        <v>645</v>
      </c>
      <c r="C3" s="67">
        <v>515</v>
      </c>
      <c r="D3" s="67">
        <v>475</v>
      </c>
      <c r="E3" s="67">
        <v>160</v>
      </c>
      <c r="F3" s="67">
        <v>133</v>
      </c>
      <c r="G3" s="184">
        <v>262</v>
      </c>
      <c r="H3" s="68">
        <v>524</v>
      </c>
    </row>
    <row r="4" spans="1:8" ht="15.75" thickBot="1"/>
    <row r="5" spans="1:8">
      <c r="A5" s="232" t="s">
        <v>158</v>
      </c>
      <c r="B5" s="233"/>
      <c r="C5" s="233"/>
      <c r="D5" s="233"/>
      <c r="E5" s="233"/>
      <c r="F5" s="233"/>
      <c r="G5" s="233"/>
      <c r="H5" s="234"/>
    </row>
    <row r="6" spans="1:8" ht="15.75" thickBot="1">
      <c r="A6" s="235"/>
      <c r="B6" s="236"/>
      <c r="C6" s="236"/>
      <c r="D6" s="236"/>
      <c r="E6" s="236"/>
      <c r="F6" s="236"/>
      <c r="G6" s="236"/>
      <c r="H6" s="237"/>
    </row>
  </sheetData>
  <mergeCells count="1">
    <mergeCell ref="A5:H6"/>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O21"/>
  <sheetViews>
    <sheetView workbookViewId="0">
      <selection activeCell="N3" sqref="N3:O8"/>
    </sheetView>
  </sheetViews>
  <sheetFormatPr baseColWidth="10" defaultRowHeight="15"/>
  <cols>
    <col min="1" max="13" width="11.42578125" style="46"/>
    <col min="16" max="16384" width="11.42578125" style="46"/>
  </cols>
  <sheetData>
    <row r="1" spans="1:15">
      <c r="A1" s="191"/>
      <c r="B1" s="230">
        <v>2017</v>
      </c>
      <c r="C1" s="230"/>
      <c r="D1" s="230" t="s">
        <v>25</v>
      </c>
      <c r="E1" s="230"/>
      <c r="F1" s="230" t="s">
        <v>26</v>
      </c>
      <c r="G1" s="230"/>
      <c r="H1" s="230">
        <v>2020</v>
      </c>
      <c r="I1" s="230"/>
      <c r="J1" s="230" t="s">
        <v>27</v>
      </c>
      <c r="K1" s="230"/>
      <c r="L1" s="230">
        <v>2022</v>
      </c>
      <c r="M1" s="230"/>
      <c r="N1" s="230">
        <v>2023</v>
      </c>
      <c r="O1" s="231"/>
    </row>
    <row r="2" spans="1:15" ht="15" customHeight="1">
      <c r="A2" s="74"/>
      <c r="B2" s="75" t="s">
        <v>23</v>
      </c>
      <c r="C2" s="75" t="s">
        <v>24</v>
      </c>
      <c r="D2" s="75" t="s">
        <v>23</v>
      </c>
      <c r="E2" s="75" t="s">
        <v>24</v>
      </c>
      <c r="F2" s="75" t="s">
        <v>23</v>
      </c>
      <c r="G2" s="75" t="s">
        <v>24</v>
      </c>
      <c r="H2" s="75" t="s">
        <v>23</v>
      </c>
      <c r="I2" s="75" t="s">
        <v>24</v>
      </c>
      <c r="J2" s="75" t="s">
        <v>23</v>
      </c>
      <c r="K2" s="75" t="s">
        <v>24</v>
      </c>
      <c r="L2" s="75" t="s">
        <v>23</v>
      </c>
      <c r="M2" s="75" t="s">
        <v>24</v>
      </c>
      <c r="N2" s="75" t="s">
        <v>23</v>
      </c>
      <c r="O2" s="76" t="s">
        <v>24</v>
      </c>
    </row>
    <row r="3" spans="1:15">
      <c r="A3" s="148" t="s">
        <v>151</v>
      </c>
      <c r="B3" s="64">
        <v>324</v>
      </c>
      <c r="C3" s="118">
        <v>7.99</v>
      </c>
      <c r="D3" s="64">
        <v>374</v>
      </c>
      <c r="E3" s="118">
        <v>8.86</v>
      </c>
      <c r="F3" s="64">
        <v>455</v>
      </c>
      <c r="G3" s="118">
        <v>9.75</v>
      </c>
      <c r="H3" s="64">
        <v>564</v>
      </c>
      <c r="I3" s="118">
        <v>12.47</v>
      </c>
      <c r="J3" s="64">
        <v>426</v>
      </c>
      <c r="K3" s="118">
        <v>10.75</v>
      </c>
      <c r="L3" s="145">
        <v>914</v>
      </c>
      <c r="M3" s="189">
        <v>20.22</v>
      </c>
      <c r="N3" s="190">
        <v>1008</v>
      </c>
      <c r="O3" s="257">
        <v>20.83</v>
      </c>
    </row>
    <row r="4" spans="1:15">
      <c r="A4" s="148" t="s">
        <v>152</v>
      </c>
      <c r="B4" s="64">
        <v>161</v>
      </c>
      <c r="C4" s="118">
        <v>14.02</v>
      </c>
      <c r="D4" s="64">
        <v>238</v>
      </c>
      <c r="E4" s="118">
        <v>17.21</v>
      </c>
      <c r="F4" s="64">
        <v>283</v>
      </c>
      <c r="G4" s="118">
        <v>15.37</v>
      </c>
      <c r="H4" s="64">
        <v>258</v>
      </c>
      <c r="I4" s="118">
        <v>15.66</v>
      </c>
      <c r="J4" s="64">
        <v>225</v>
      </c>
      <c r="K4" s="118">
        <v>16.079999999999998</v>
      </c>
      <c r="L4" s="145">
        <v>370</v>
      </c>
      <c r="M4" s="189">
        <v>22.98</v>
      </c>
      <c r="N4" s="145">
        <v>473</v>
      </c>
      <c r="O4" s="257">
        <v>26.42</v>
      </c>
    </row>
    <row r="5" spans="1:15">
      <c r="A5" s="148" t="s">
        <v>19</v>
      </c>
      <c r="B5" s="64">
        <v>223</v>
      </c>
      <c r="C5" s="118">
        <v>18.13</v>
      </c>
      <c r="D5" s="64">
        <v>271</v>
      </c>
      <c r="E5" s="118">
        <v>19.059999999999999</v>
      </c>
      <c r="F5" s="64">
        <v>368</v>
      </c>
      <c r="G5" s="118">
        <v>20.78</v>
      </c>
      <c r="H5" s="64">
        <v>371</v>
      </c>
      <c r="I5" s="118">
        <v>25.24</v>
      </c>
      <c r="J5" s="64">
        <v>276</v>
      </c>
      <c r="K5" s="118">
        <v>27.6</v>
      </c>
      <c r="L5" s="145">
        <v>432</v>
      </c>
      <c r="M5" s="189">
        <v>33.1</v>
      </c>
      <c r="N5" s="145">
        <v>657</v>
      </c>
      <c r="O5" s="257">
        <v>38.85</v>
      </c>
    </row>
    <row r="6" spans="1:15">
      <c r="A6" s="148" t="s">
        <v>20</v>
      </c>
      <c r="B6" s="64">
        <v>182</v>
      </c>
      <c r="C6" s="118">
        <v>6.32</v>
      </c>
      <c r="D6" s="64">
        <v>241</v>
      </c>
      <c r="E6" s="118">
        <v>8.1</v>
      </c>
      <c r="F6" s="64">
        <v>235</v>
      </c>
      <c r="G6" s="118">
        <v>7.04</v>
      </c>
      <c r="H6" s="64">
        <v>313</v>
      </c>
      <c r="I6" s="118">
        <v>9.56</v>
      </c>
      <c r="J6" s="64">
        <v>249</v>
      </c>
      <c r="K6" s="118">
        <v>8.4600000000000009</v>
      </c>
      <c r="L6" s="145">
        <v>618</v>
      </c>
      <c r="M6" s="189">
        <v>18.89</v>
      </c>
      <c r="N6" s="145">
        <v>570</v>
      </c>
      <c r="O6" s="257">
        <v>17.2</v>
      </c>
    </row>
    <row r="7" spans="1:15">
      <c r="A7" s="148" t="s">
        <v>21</v>
      </c>
      <c r="B7" s="64">
        <v>80</v>
      </c>
      <c r="C7" s="118">
        <v>7.33</v>
      </c>
      <c r="D7" s="64">
        <v>100</v>
      </c>
      <c r="E7" s="118">
        <v>8.27</v>
      </c>
      <c r="F7" s="64">
        <v>135</v>
      </c>
      <c r="G7" s="118">
        <v>9.65</v>
      </c>
      <c r="H7" s="64">
        <v>138</v>
      </c>
      <c r="I7" s="118">
        <v>9.67</v>
      </c>
      <c r="J7" s="64">
        <v>126</v>
      </c>
      <c r="K7" s="118">
        <v>8.8699999999999992</v>
      </c>
      <c r="L7" s="145">
        <v>234</v>
      </c>
      <c r="M7" s="189">
        <v>15.07</v>
      </c>
      <c r="N7" s="145">
        <v>254</v>
      </c>
      <c r="O7" s="257">
        <v>15.62</v>
      </c>
    </row>
    <row r="8" spans="1:15" ht="15.75" thickBot="1">
      <c r="A8" s="77" t="s">
        <v>153</v>
      </c>
      <c r="B8" s="67">
        <v>485</v>
      </c>
      <c r="C8" s="122">
        <v>9.32</v>
      </c>
      <c r="D8" s="67">
        <v>612</v>
      </c>
      <c r="E8" s="122">
        <v>10.92</v>
      </c>
      <c r="F8" s="67">
        <v>738</v>
      </c>
      <c r="G8" s="122">
        <v>11.34</v>
      </c>
      <c r="H8" s="67">
        <v>822</v>
      </c>
      <c r="I8" s="122">
        <v>13.32</v>
      </c>
      <c r="J8" s="67">
        <v>651</v>
      </c>
      <c r="K8" s="122">
        <v>12.14</v>
      </c>
      <c r="L8" s="154">
        <v>1284</v>
      </c>
      <c r="M8" s="192">
        <v>20.95</v>
      </c>
      <c r="N8" s="190">
        <v>1481</v>
      </c>
      <c r="O8" s="258">
        <v>22.34</v>
      </c>
    </row>
    <row r="9" spans="1:15" ht="15.75" thickBot="1"/>
    <row r="10" spans="1:15" ht="15" customHeight="1">
      <c r="A10" s="214" t="s">
        <v>155</v>
      </c>
      <c r="B10" s="215"/>
      <c r="C10" s="215"/>
      <c r="D10" s="215"/>
      <c r="E10" s="215"/>
      <c r="F10" s="215"/>
      <c r="G10" s="215"/>
      <c r="H10" s="215"/>
      <c r="I10" s="215"/>
      <c r="J10" s="215"/>
      <c r="K10" s="215"/>
      <c r="L10" s="215"/>
      <c r="M10" s="215"/>
      <c r="N10" s="215"/>
      <c r="O10" s="216"/>
    </row>
    <row r="11" spans="1:15" ht="15" customHeight="1">
      <c r="A11" s="217"/>
      <c r="B11" s="218"/>
      <c r="C11" s="218"/>
      <c r="D11" s="218"/>
      <c r="E11" s="218"/>
      <c r="F11" s="218"/>
      <c r="G11" s="218"/>
      <c r="H11" s="218"/>
      <c r="I11" s="218"/>
      <c r="J11" s="218"/>
      <c r="K11" s="218"/>
      <c r="L11" s="218"/>
      <c r="M11" s="218"/>
      <c r="N11" s="218"/>
      <c r="O11" s="219"/>
    </row>
    <row r="12" spans="1:15" ht="15" customHeight="1">
      <c r="A12" s="217"/>
      <c r="B12" s="218"/>
      <c r="C12" s="218"/>
      <c r="D12" s="218"/>
      <c r="E12" s="218"/>
      <c r="F12" s="218"/>
      <c r="G12" s="218"/>
      <c r="H12" s="218"/>
      <c r="I12" s="218"/>
      <c r="J12" s="218"/>
      <c r="K12" s="218"/>
      <c r="L12" s="218"/>
      <c r="M12" s="218"/>
      <c r="N12" s="218"/>
      <c r="O12" s="219"/>
    </row>
    <row r="13" spans="1:15" ht="15" customHeight="1">
      <c r="A13" s="217"/>
      <c r="B13" s="218"/>
      <c r="C13" s="218"/>
      <c r="D13" s="218"/>
      <c r="E13" s="218"/>
      <c r="F13" s="218"/>
      <c r="G13" s="218"/>
      <c r="H13" s="218"/>
      <c r="I13" s="218"/>
      <c r="J13" s="218"/>
      <c r="K13" s="218"/>
      <c r="L13" s="218"/>
      <c r="M13" s="218"/>
      <c r="N13" s="218"/>
      <c r="O13" s="219"/>
    </row>
    <row r="14" spans="1:15" ht="15.75" customHeight="1">
      <c r="A14" s="217"/>
      <c r="B14" s="218"/>
      <c r="C14" s="218"/>
      <c r="D14" s="218"/>
      <c r="E14" s="218"/>
      <c r="F14" s="218"/>
      <c r="G14" s="218"/>
      <c r="H14" s="218"/>
      <c r="I14" s="218"/>
      <c r="J14" s="218"/>
      <c r="K14" s="218"/>
      <c r="L14" s="218"/>
      <c r="M14" s="218"/>
      <c r="N14" s="218"/>
      <c r="O14" s="219"/>
    </row>
    <row r="15" spans="1:15" ht="15" customHeight="1">
      <c r="A15" s="217"/>
      <c r="B15" s="218"/>
      <c r="C15" s="218"/>
      <c r="D15" s="218"/>
      <c r="E15" s="218"/>
      <c r="F15" s="218"/>
      <c r="G15" s="218"/>
      <c r="H15" s="218"/>
      <c r="I15" s="218"/>
      <c r="J15" s="218"/>
      <c r="K15" s="218"/>
      <c r="L15" s="218"/>
      <c r="M15" s="218"/>
      <c r="N15" s="218"/>
      <c r="O15" s="219"/>
    </row>
    <row r="16" spans="1:15" ht="15.75" customHeight="1" thickBot="1">
      <c r="A16" s="220"/>
      <c r="B16" s="221"/>
      <c r="C16" s="221"/>
      <c r="D16" s="221"/>
      <c r="E16" s="221"/>
      <c r="F16" s="221"/>
      <c r="G16" s="221"/>
      <c r="H16" s="221"/>
      <c r="I16" s="221"/>
      <c r="J16" s="221"/>
      <c r="K16" s="221"/>
      <c r="L16" s="221"/>
      <c r="M16" s="221"/>
      <c r="N16" s="221"/>
      <c r="O16" s="222"/>
    </row>
    <row r="21" spans="5:5">
      <c r="E21" s="55"/>
    </row>
  </sheetData>
  <mergeCells count="8">
    <mergeCell ref="N1:O1"/>
    <mergeCell ref="A10:O16"/>
    <mergeCell ref="L1:M1"/>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O14"/>
  <sheetViews>
    <sheetView workbookViewId="0">
      <selection activeCell="R7" sqref="R7"/>
    </sheetView>
  </sheetViews>
  <sheetFormatPr baseColWidth="10" defaultRowHeight="27"/>
  <cols>
    <col min="1" max="1" width="15.7109375" style="69" customWidth="1"/>
    <col min="2" max="15" width="15.7109375" style="71" customWidth="1"/>
    <col min="16" max="16384" width="11.42578125" style="69"/>
  </cols>
  <sheetData>
    <row r="1" spans="1:15" ht="21" customHeight="1">
      <c r="A1" s="26"/>
      <c r="B1" s="226">
        <v>2017</v>
      </c>
      <c r="C1" s="226"/>
      <c r="D1" s="226" t="s">
        <v>25</v>
      </c>
      <c r="E1" s="226"/>
      <c r="F1" s="226" t="s">
        <v>26</v>
      </c>
      <c r="G1" s="226"/>
      <c r="H1" s="226">
        <v>2020</v>
      </c>
      <c r="I1" s="226"/>
      <c r="J1" s="226" t="s">
        <v>27</v>
      </c>
      <c r="K1" s="226"/>
      <c r="L1" s="226">
        <v>2022</v>
      </c>
      <c r="M1" s="226"/>
      <c r="N1" s="226">
        <v>2023</v>
      </c>
      <c r="O1" s="227"/>
    </row>
    <row r="2" spans="1:15" ht="15" customHeight="1">
      <c r="A2" s="123"/>
      <c r="B2" s="185" t="s">
        <v>23</v>
      </c>
      <c r="C2" s="185" t="s">
        <v>24</v>
      </c>
      <c r="D2" s="185" t="s">
        <v>23</v>
      </c>
      <c r="E2" s="185" t="s">
        <v>24</v>
      </c>
      <c r="F2" s="185" t="s">
        <v>23</v>
      </c>
      <c r="G2" s="185" t="s">
        <v>24</v>
      </c>
      <c r="H2" s="185" t="s">
        <v>23</v>
      </c>
      <c r="I2" s="185" t="s">
        <v>24</v>
      </c>
      <c r="J2" s="185" t="s">
        <v>23</v>
      </c>
      <c r="K2" s="185" t="s">
        <v>24</v>
      </c>
      <c r="L2" s="185" t="s">
        <v>23</v>
      </c>
      <c r="M2" s="185" t="s">
        <v>24</v>
      </c>
      <c r="N2" s="185" t="s">
        <v>23</v>
      </c>
      <c r="O2" s="186" t="s">
        <v>24</v>
      </c>
    </row>
    <row r="3" spans="1:15">
      <c r="A3" s="65" t="s">
        <v>151</v>
      </c>
      <c r="B3" s="64">
        <v>342</v>
      </c>
      <c r="C3" s="93">
        <v>65.02</v>
      </c>
      <c r="D3" s="64">
        <v>451</v>
      </c>
      <c r="E3" s="93">
        <v>54.67</v>
      </c>
      <c r="F3" s="64">
        <v>703</v>
      </c>
      <c r="G3" s="93">
        <v>57.25</v>
      </c>
      <c r="H3" s="64">
        <v>250</v>
      </c>
      <c r="I3" s="93">
        <v>73.099999999999994</v>
      </c>
      <c r="J3" s="64">
        <v>30</v>
      </c>
      <c r="K3" s="93">
        <v>75</v>
      </c>
      <c r="L3" s="145">
        <v>992</v>
      </c>
      <c r="M3" s="187">
        <v>69.569999999999993</v>
      </c>
      <c r="N3" s="190">
        <v>1251</v>
      </c>
      <c r="O3" s="261">
        <v>69.27</v>
      </c>
    </row>
    <row r="4" spans="1:15">
      <c r="A4" s="65" t="s">
        <v>152</v>
      </c>
      <c r="B4" s="64">
        <v>184</v>
      </c>
      <c r="C4" s="93">
        <v>34.979999999999997</v>
      </c>
      <c r="D4" s="64">
        <v>374</v>
      </c>
      <c r="E4" s="93">
        <v>45.33</v>
      </c>
      <c r="F4" s="64">
        <v>525</v>
      </c>
      <c r="G4" s="93">
        <v>42.75</v>
      </c>
      <c r="H4" s="64">
        <v>92</v>
      </c>
      <c r="I4" s="93">
        <v>26.9</v>
      </c>
      <c r="J4" s="64">
        <v>10</v>
      </c>
      <c r="K4" s="93">
        <v>25</v>
      </c>
      <c r="L4" s="145">
        <v>434</v>
      </c>
      <c r="M4" s="187">
        <v>30.43</v>
      </c>
      <c r="N4" s="145">
        <v>555</v>
      </c>
      <c r="O4" s="261">
        <v>30.73</v>
      </c>
    </row>
    <row r="5" spans="1:15">
      <c r="A5" s="65" t="s">
        <v>19</v>
      </c>
      <c r="B5" s="64">
        <v>305</v>
      </c>
      <c r="C5" s="93">
        <v>57.98</v>
      </c>
      <c r="D5" s="64">
        <v>518</v>
      </c>
      <c r="E5" s="93">
        <v>62.79</v>
      </c>
      <c r="F5" s="64">
        <v>726</v>
      </c>
      <c r="G5" s="93">
        <v>59.12</v>
      </c>
      <c r="H5" s="64">
        <v>191</v>
      </c>
      <c r="I5" s="93">
        <v>55.85</v>
      </c>
      <c r="J5" s="64">
        <v>31</v>
      </c>
      <c r="K5" s="93">
        <v>77.5</v>
      </c>
      <c r="L5" s="145">
        <v>670</v>
      </c>
      <c r="M5" s="187">
        <v>46.98</v>
      </c>
      <c r="N5" s="145">
        <v>931</v>
      </c>
      <c r="O5" s="261">
        <v>51.55</v>
      </c>
    </row>
    <row r="6" spans="1:15">
      <c r="A6" s="65" t="s">
        <v>20</v>
      </c>
      <c r="B6" s="64">
        <v>207</v>
      </c>
      <c r="C6" s="93">
        <v>39.35</v>
      </c>
      <c r="D6" s="64">
        <v>278</v>
      </c>
      <c r="E6" s="93">
        <v>33.700000000000003</v>
      </c>
      <c r="F6" s="64">
        <v>431</v>
      </c>
      <c r="G6" s="93">
        <v>35.1</v>
      </c>
      <c r="H6" s="64">
        <v>129</v>
      </c>
      <c r="I6" s="93">
        <v>37.72</v>
      </c>
      <c r="J6" s="64">
        <v>9</v>
      </c>
      <c r="K6" s="93">
        <v>22.5</v>
      </c>
      <c r="L6" s="145">
        <v>631</v>
      </c>
      <c r="M6" s="187">
        <v>44.25</v>
      </c>
      <c r="N6" s="145">
        <v>687</v>
      </c>
      <c r="O6" s="261">
        <v>38.04</v>
      </c>
    </row>
    <row r="7" spans="1:15">
      <c r="A7" s="65" t="s">
        <v>21</v>
      </c>
      <c r="B7" s="64">
        <v>14</v>
      </c>
      <c r="C7" s="93">
        <v>2.66</v>
      </c>
      <c r="D7" s="64">
        <v>29</v>
      </c>
      <c r="E7" s="93">
        <v>3.52</v>
      </c>
      <c r="F7" s="64">
        <v>71</v>
      </c>
      <c r="G7" s="93">
        <v>5.78</v>
      </c>
      <c r="H7" s="64">
        <v>22</v>
      </c>
      <c r="I7" s="93">
        <v>6.43</v>
      </c>
      <c r="J7" s="64">
        <v>0</v>
      </c>
      <c r="K7" s="93">
        <v>0</v>
      </c>
      <c r="L7" s="145">
        <v>125</v>
      </c>
      <c r="M7" s="187">
        <v>8.77</v>
      </c>
      <c r="N7" s="145">
        <v>188</v>
      </c>
      <c r="O7" s="261">
        <v>10.41</v>
      </c>
    </row>
    <row r="8" spans="1:15" s="70" customFormat="1" ht="27.75" thickBot="1">
      <c r="A8" s="188" t="s">
        <v>22</v>
      </c>
      <c r="B8" s="228">
        <v>526</v>
      </c>
      <c r="C8" s="228"/>
      <c r="D8" s="228">
        <v>825</v>
      </c>
      <c r="E8" s="228"/>
      <c r="F8" s="229">
        <v>1228</v>
      </c>
      <c r="G8" s="229"/>
      <c r="H8" s="228">
        <v>342</v>
      </c>
      <c r="I8" s="228"/>
      <c r="J8" s="228">
        <v>40</v>
      </c>
      <c r="K8" s="228"/>
      <c r="L8" s="229">
        <v>1426</v>
      </c>
      <c r="M8" s="229"/>
      <c r="N8" s="262">
        <v>1806</v>
      </c>
      <c r="O8" s="263"/>
    </row>
    <row r="9" spans="1:15" ht="27.75" thickBot="1">
      <c r="N9" s="264"/>
      <c r="O9" s="264"/>
    </row>
    <row r="10" spans="1:15" ht="27" customHeight="1">
      <c r="A10" s="214" t="s">
        <v>154</v>
      </c>
      <c r="B10" s="215"/>
      <c r="C10" s="215"/>
      <c r="D10" s="215"/>
      <c r="E10" s="215"/>
      <c r="F10" s="215"/>
      <c r="G10" s="215"/>
      <c r="H10" s="215"/>
      <c r="I10" s="215"/>
      <c r="J10" s="215"/>
      <c r="K10" s="215"/>
      <c r="L10" s="215"/>
      <c r="M10" s="215"/>
      <c r="N10" s="215"/>
      <c r="O10" s="216"/>
    </row>
    <row r="11" spans="1:15">
      <c r="A11" s="217"/>
      <c r="B11" s="218"/>
      <c r="C11" s="218"/>
      <c r="D11" s="218"/>
      <c r="E11" s="218"/>
      <c r="F11" s="218"/>
      <c r="G11" s="218"/>
      <c r="H11" s="218"/>
      <c r="I11" s="218"/>
      <c r="J11" s="218"/>
      <c r="K11" s="218"/>
      <c r="L11" s="218"/>
      <c r="M11" s="218"/>
      <c r="N11" s="218"/>
      <c r="O11" s="219"/>
    </row>
    <row r="12" spans="1:15">
      <c r="A12" s="217"/>
      <c r="B12" s="218"/>
      <c r="C12" s="218"/>
      <c r="D12" s="218"/>
      <c r="E12" s="218"/>
      <c r="F12" s="218"/>
      <c r="G12" s="218"/>
      <c r="H12" s="218"/>
      <c r="I12" s="218"/>
      <c r="J12" s="218"/>
      <c r="K12" s="218"/>
      <c r="L12" s="218"/>
      <c r="M12" s="218"/>
      <c r="N12" s="218"/>
      <c r="O12" s="219"/>
    </row>
    <row r="13" spans="1:15">
      <c r="A13" s="217"/>
      <c r="B13" s="218"/>
      <c r="C13" s="218"/>
      <c r="D13" s="218"/>
      <c r="E13" s="218"/>
      <c r="F13" s="218"/>
      <c r="G13" s="218"/>
      <c r="H13" s="218"/>
      <c r="I13" s="218"/>
      <c r="J13" s="218"/>
      <c r="K13" s="218"/>
      <c r="L13" s="218"/>
      <c r="M13" s="218"/>
      <c r="N13" s="218"/>
      <c r="O13" s="219"/>
    </row>
    <row r="14" spans="1:15" ht="27.75" thickBot="1">
      <c r="A14" s="220"/>
      <c r="B14" s="221"/>
      <c r="C14" s="221"/>
      <c r="D14" s="221"/>
      <c r="E14" s="221"/>
      <c r="F14" s="221"/>
      <c r="G14" s="221"/>
      <c r="H14" s="221"/>
      <c r="I14" s="221"/>
      <c r="J14" s="221"/>
      <c r="K14" s="221"/>
      <c r="L14" s="221"/>
      <c r="M14" s="221"/>
      <c r="N14" s="221"/>
      <c r="O14" s="222"/>
    </row>
  </sheetData>
  <mergeCells count="15">
    <mergeCell ref="N1:O1"/>
    <mergeCell ref="N8:O8"/>
    <mergeCell ref="A10:O14"/>
    <mergeCell ref="B1:C1"/>
    <mergeCell ref="D1:E1"/>
    <mergeCell ref="F1:G1"/>
    <mergeCell ref="J1:K1"/>
    <mergeCell ref="L1:M1"/>
    <mergeCell ref="H1:I1"/>
    <mergeCell ref="J8:K8"/>
    <mergeCell ref="L8:M8"/>
    <mergeCell ref="B8:C8"/>
    <mergeCell ref="D8:E8"/>
    <mergeCell ref="F8:G8"/>
    <mergeCell ref="H8:I8"/>
  </mergeCells>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H2"/>
  <sheetViews>
    <sheetView workbookViewId="0">
      <selection activeCell="F20" sqref="F20"/>
    </sheetView>
  </sheetViews>
  <sheetFormatPr baseColWidth="10" defaultRowHeight="15"/>
  <cols>
    <col min="1" max="8" width="15.7109375" style="3" customWidth="1"/>
    <col min="9" max="16384" width="11.42578125" style="3"/>
  </cols>
  <sheetData>
    <row r="1" spans="1:8">
      <c r="A1" s="238">
        <v>2017</v>
      </c>
      <c r="B1" s="239"/>
      <c r="C1" s="79">
        <v>2018</v>
      </c>
      <c r="D1" s="79">
        <v>2019</v>
      </c>
      <c r="E1" s="79">
        <v>2020</v>
      </c>
      <c r="F1" s="79">
        <v>2021</v>
      </c>
      <c r="G1" s="79">
        <v>2022</v>
      </c>
      <c r="H1" s="80">
        <v>2023</v>
      </c>
    </row>
    <row r="2" spans="1:8" ht="15.75" thickBot="1">
      <c r="A2" s="36" t="s">
        <v>159</v>
      </c>
      <c r="B2" s="156">
        <v>45</v>
      </c>
      <c r="C2" s="156">
        <v>52</v>
      </c>
      <c r="D2" s="156">
        <v>51</v>
      </c>
      <c r="E2" s="156">
        <v>53</v>
      </c>
      <c r="F2" s="156">
        <v>49</v>
      </c>
      <c r="G2" s="156">
        <v>61</v>
      </c>
      <c r="H2" s="194">
        <v>63</v>
      </c>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I8"/>
  <sheetViews>
    <sheetView workbookViewId="0">
      <selection activeCell="M14" sqref="M14"/>
    </sheetView>
  </sheetViews>
  <sheetFormatPr baseColWidth="10" defaultRowHeight="15"/>
  <cols>
    <col min="1" max="1" width="45.7109375" style="2" customWidth="1"/>
    <col min="2" max="2" width="18.7109375" style="55" customWidth="1"/>
    <col min="3" max="8" width="18.7109375" style="2" customWidth="1"/>
    <col min="9" max="9" width="15.7109375" style="1" customWidth="1"/>
    <col min="10" max="16384" width="11.42578125" style="2"/>
  </cols>
  <sheetData>
    <row r="1" spans="1:9" s="197" customFormat="1">
      <c r="A1" s="26"/>
      <c r="B1" s="27" t="s">
        <v>144</v>
      </c>
      <c r="C1" s="147">
        <v>2017</v>
      </c>
      <c r="D1" s="147">
        <v>2018</v>
      </c>
      <c r="E1" s="147">
        <v>2019</v>
      </c>
      <c r="F1" s="147">
        <v>2020</v>
      </c>
      <c r="G1" s="147">
        <v>2021</v>
      </c>
      <c r="H1" s="147">
        <v>2022</v>
      </c>
      <c r="I1" s="25">
        <v>2023</v>
      </c>
    </row>
    <row r="2" spans="1:9" ht="30">
      <c r="A2" s="65" t="s">
        <v>160</v>
      </c>
      <c r="B2" s="163" t="s">
        <v>168</v>
      </c>
      <c r="C2" s="81">
        <v>25.2</v>
      </c>
      <c r="D2" s="81">
        <v>29.3</v>
      </c>
      <c r="E2" s="81">
        <v>29.9</v>
      </c>
      <c r="F2" s="81">
        <v>14</v>
      </c>
      <c r="G2" s="81">
        <v>18.399999999999999</v>
      </c>
      <c r="H2" s="193">
        <v>31.2</v>
      </c>
      <c r="I2" s="259">
        <v>28.8</v>
      </c>
    </row>
    <row r="3" spans="1:9">
      <c r="A3" s="65" t="s">
        <v>161</v>
      </c>
      <c r="B3" s="163" t="s">
        <v>166</v>
      </c>
      <c r="C3" s="116">
        <v>1940</v>
      </c>
      <c r="D3" s="116">
        <v>2356</v>
      </c>
      <c r="E3" s="116">
        <v>2549</v>
      </c>
      <c r="F3" s="116">
        <v>1305</v>
      </c>
      <c r="G3" s="116">
        <v>1697</v>
      </c>
      <c r="H3" s="190">
        <v>2226</v>
      </c>
      <c r="I3" s="260">
        <v>2266</v>
      </c>
    </row>
    <row r="4" spans="1:9" ht="30">
      <c r="A4" s="65" t="s">
        <v>161</v>
      </c>
      <c r="B4" s="163" t="s">
        <v>167</v>
      </c>
      <c r="C4" s="81">
        <v>0.6</v>
      </c>
      <c r="D4" s="81">
        <v>0.7</v>
      </c>
      <c r="E4" s="81">
        <v>0.8</v>
      </c>
      <c r="F4" s="81">
        <v>0.4</v>
      </c>
      <c r="G4" s="81">
        <v>0.5</v>
      </c>
      <c r="H4" s="193">
        <v>0.8</v>
      </c>
      <c r="I4" s="259">
        <v>0.8</v>
      </c>
    </row>
    <row r="5" spans="1:9">
      <c r="A5" s="65" t="s">
        <v>162</v>
      </c>
      <c r="B5" s="163" t="s">
        <v>166</v>
      </c>
      <c r="C5" s="116">
        <v>42284</v>
      </c>
      <c r="D5" s="116">
        <v>44501</v>
      </c>
      <c r="E5" s="116">
        <v>48575</v>
      </c>
      <c r="F5" s="116">
        <v>26830</v>
      </c>
      <c r="G5" s="116">
        <v>24560</v>
      </c>
      <c r="H5" s="190">
        <v>39755</v>
      </c>
      <c r="I5" s="260">
        <v>39091</v>
      </c>
    </row>
    <row r="6" spans="1:9">
      <c r="A6" s="65" t="s">
        <v>163</v>
      </c>
      <c r="B6" s="163" t="s">
        <v>141</v>
      </c>
      <c r="C6" s="64">
        <v>110</v>
      </c>
      <c r="D6" s="64">
        <v>131</v>
      </c>
      <c r="E6" s="64">
        <v>164</v>
      </c>
      <c r="F6" s="64">
        <v>71</v>
      </c>
      <c r="G6" s="64">
        <v>83</v>
      </c>
      <c r="H6" s="145">
        <v>135</v>
      </c>
      <c r="I6" s="248">
        <v>134</v>
      </c>
    </row>
    <row r="7" spans="1:9" ht="30">
      <c r="A7" s="65" t="s">
        <v>162</v>
      </c>
      <c r="B7" s="163" t="s">
        <v>167</v>
      </c>
      <c r="C7" s="64">
        <v>13</v>
      </c>
      <c r="D7" s="64">
        <v>14</v>
      </c>
      <c r="E7" s="118">
        <v>15.31</v>
      </c>
      <c r="F7" s="118">
        <v>8.5399999999999991</v>
      </c>
      <c r="G7" s="118">
        <v>7.81</v>
      </c>
      <c r="H7" s="189">
        <v>14.96</v>
      </c>
      <c r="I7" s="257">
        <v>14.37</v>
      </c>
    </row>
    <row r="8" spans="1:9" ht="30.75" thickBot="1">
      <c r="A8" s="66" t="s">
        <v>164</v>
      </c>
      <c r="B8" s="195" t="s">
        <v>141</v>
      </c>
      <c r="C8" s="155" t="s">
        <v>165</v>
      </c>
      <c r="D8" s="156">
        <v>0</v>
      </c>
      <c r="E8" s="156">
        <v>1</v>
      </c>
      <c r="F8" s="156">
        <v>0</v>
      </c>
      <c r="G8" s="156">
        <v>0</v>
      </c>
      <c r="H8" s="196">
        <v>0</v>
      </c>
      <c r="I8" s="250">
        <v>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I20"/>
  <sheetViews>
    <sheetView workbookViewId="0">
      <selection activeCell="A25" sqref="A25"/>
    </sheetView>
  </sheetViews>
  <sheetFormatPr baseColWidth="10" defaultRowHeight="15"/>
  <cols>
    <col min="1" max="1" width="45.7109375" customWidth="1"/>
    <col min="2" max="9" width="15.7109375" customWidth="1"/>
  </cols>
  <sheetData>
    <row r="1" spans="1:9" ht="24" customHeight="1">
      <c r="A1" s="88" t="s">
        <v>169</v>
      </c>
      <c r="B1" s="87" t="s">
        <v>9</v>
      </c>
      <c r="C1" s="48">
        <v>2017</v>
      </c>
      <c r="D1" s="48">
        <v>2018</v>
      </c>
      <c r="E1" s="48">
        <v>2019</v>
      </c>
      <c r="F1" s="87" t="s">
        <v>31</v>
      </c>
      <c r="G1" s="87" t="s">
        <v>32</v>
      </c>
      <c r="H1" s="87" t="s">
        <v>33</v>
      </c>
      <c r="I1" s="89">
        <v>2023</v>
      </c>
    </row>
    <row r="2" spans="1:9">
      <c r="A2" s="240" t="s">
        <v>170</v>
      </c>
      <c r="B2" s="47" t="s">
        <v>34</v>
      </c>
      <c r="C2" s="116">
        <v>93358</v>
      </c>
      <c r="D2" s="116">
        <v>94739</v>
      </c>
      <c r="E2" s="116">
        <v>91855</v>
      </c>
      <c r="F2" s="116">
        <v>66583</v>
      </c>
      <c r="G2" s="116">
        <v>67173</v>
      </c>
      <c r="H2" s="116">
        <v>79500.960999999996</v>
      </c>
      <c r="I2" s="117">
        <v>82006</v>
      </c>
    </row>
    <row r="3" spans="1:9">
      <c r="A3" s="240"/>
      <c r="B3" s="47" t="s">
        <v>81</v>
      </c>
      <c r="C3" s="118">
        <v>3.52</v>
      </c>
      <c r="D3" s="118">
        <v>3.24</v>
      </c>
      <c r="E3" s="118">
        <v>2.72</v>
      </c>
      <c r="F3" s="118">
        <v>7.13</v>
      </c>
      <c r="G3" s="118">
        <v>5.54</v>
      </c>
      <c r="H3" s="118">
        <v>3.1342379462608099</v>
      </c>
      <c r="I3" s="119">
        <v>2.63</v>
      </c>
    </row>
    <row r="4" spans="1:9">
      <c r="A4" s="240" t="s">
        <v>171</v>
      </c>
      <c r="B4" s="47" t="s">
        <v>34</v>
      </c>
      <c r="C4" s="116">
        <v>53304</v>
      </c>
      <c r="D4" s="116">
        <v>48591</v>
      </c>
      <c r="E4" s="116">
        <v>49329</v>
      </c>
      <c r="F4" s="116">
        <v>37405</v>
      </c>
      <c r="G4" s="116">
        <v>35880</v>
      </c>
      <c r="H4" s="116">
        <v>30775</v>
      </c>
      <c r="I4" s="117">
        <v>33760</v>
      </c>
    </row>
    <row r="5" spans="1:9">
      <c r="A5" s="240"/>
      <c r="B5" s="47" t="s">
        <v>81</v>
      </c>
      <c r="C5" s="118">
        <v>2.0099999999999998</v>
      </c>
      <c r="D5" s="118">
        <v>1.66</v>
      </c>
      <c r="E5" s="118">
        <v>1.46</v>
      </c>
      <c r="F5" s="118">
        <v>4</v>
      </c>
      <c r="G5" s="118">
        <v>2.96</v>
      </c>
      <c r="H5" s="118">
        <v>1.21</v>
      </c>
      <c r="I5" s="119">
        <v>1.08</v>
      </c>
    </row>
    <row r="6" spans="1:9">
      <c r="A6" s="240" t="s">
        <v>172</v>
      </c>
      <c r="B6" s="47" t="s">
        <v>34</v>
      </c>
      <c r="C6" s="116">
        <v>28846</v>
      </c>
      <c r="D6" s="116">
        <v>32146</v>
      </c>
      <c r="E6" s="116">
        <v>30967</v>
      </c>
      <c r="F6" s="116">
        <v>16812</v>
      </c>
      <c r="G6" s="116">
        <v>18727</v>
      </c>
      <c r="H6" s="116">
        <v>21851</v>
      </c>
      <c r="I6" s="117">
        <v>25221</v>
      </c>
    </row>
    <row r="7" spans="1:9">
      <c r="A7" s="240"/>
      <c r="B7" s="47" t="s">
        <v>81</v>
      </c>
      <c r="C7" s="118">
        <v>1.0900000000000001</v>
      </c>
      <c r="D7" s="118">
        <v>1.1000000000000001</v>
      </c>
      <c r="E7" s="118">
        <v>0.92</v>
      </c>
      <c r="F7" s="118">
        <v>1.8</v>
      </c>
      <c r="G7" s="118">
        <v>1.54</v>
      </c>
      <c r="H7" s="118">
        <v>0.86</v>
      </c>
      <c r="I7" s="119">
        <v>0.81</v>
      </c>
    </row>
    <row r="8" spans="1:9">
      <c r="A8" s="240" t="s">
        <v>173</v>
      </c>
      <c r="B8" s="47" t="s">
        <v>34</v>
      </c>
      <c r="C8" s="116">
        <v>31733</v>
      </c>
      <c r="D8" s="116">
        <v>33587</v>
      </c>
      <c r="E8" s="116">
        <v>36093</v>
      </c>
      <c r="F8" s="116">
        <v>17734</v>
      </c>
      <c r="G8" s="116">
        <v>21213</v>
      </c>
      <c r="H8" s="116">
        <v>28399</v>
      </c>
      <c r="I8" s="117">
        <v>33809</v>
      </c>
    </row>
    <row r="9" spans="1:9">
      <c r="A9" s="240"/>
      <c r="B9" s="47" t="s">
        <v>81</v>
      </c>
      <c r="C9" s="118">
        <v>1.2</v>
      </c>
      <c r="D9" s="118">
        <v>1.1499999999999999</v>
      </c>
      <c r="E9" s="118">
        <v>1.07</v>
      </c>
      <c r="F9" s="118">
        <v>1.9</v>
      </c>
      <c r="G9" s="118">
        <v>1.75</v>
      </c>
      <c r="H9" s="118">
        <v>1.1200000000000001</v>
      </c>
      <c r="I9" s="119">
        <v>1.08</v>
      </c>
    </row>
    <row r="10" spans="1:9">
      <c r="A10" s="240" t="s">
        <v>174</v>
      </c>
      <c r="B10" s="47" t="s">
        <v>34</v>
      </c>
      <c r="C10" s="116">
        <v>178395</v>
      </c>
      <c r="D10" s="116">
        <v>176918</v>
      </c>
      <c r="E10" s="116">
        <v>177277</v>
      </c>
      <c r="F10" s="116">
        <v>121722</v>
      </c>
      <c r="G10" s="116">
        <v>124266</v>
      </c>
      <c r="H10" s="116">
        <v>138675</v>
      </c>
      <c r="I10" s="117">
        <v>149576</v>
      </c>
    </row>
    <row r="11" spans="1:9">
      <c r="A11" s="240"/>
      <c r="B11" s="47" t="s">
        <v>81</v>
      </c>
      <c r="C11" s="118">
        <v>6.73</v>
      </c>
      <c r="D11" s="118">
        <v>6.05</v>
      </c>
      <c r="E11" s="118">
        <v>5.26</v>
      </c>
      <c r="F11" s="118">
        <v>13.03</v>
      </c>
      <c r="G11" s="118">
        <v>10.25</v>
      </c>
      <c r="H11" s="118">
        <v>5.47</v>
      </c>
      <c r="I11" s="119">
        <v>4.79</v>
      </c>
    </row>
    <row r="12" spans="1:9">
      <c r="A12" s="240" t="s">
        <v>175</v>
      </c>
      <c r="B12" s="47" t="s">
        <v>34</v>
      </c>
      <c r="C12" s="116">
        <v>70833</v>
      </c>
      <c r="D12" s="116">
        <v>94739</v>
      </c>
      <c r="E12" s="116">
        <v>91855</v>
      </c>
      <c r="F12" s="116">
        <v>66583</v>
      </c>
      <c r="G12" s="116">
        <v>67173</v>
      </c>
      <c r="H12" s="116">
        <v>79501</v>
      </c>
      <c r="I12" s="117">
        <v>82006</v>
      </c>
    </row>
    <row r="13" spans="1:9">
      <c r="A13" s="240"/>
      <c r="B13" s="47" t="s">
        <v>81</v>
      </c>
      <c r="C13" s="118">
        <v>2.68</v>
      </c>
      <c r="D13" s="118">
        <v>3.24</v>
      </c>
      <c r="E13" s="118">
        <v>2.72</v>
      </c>
      <c r="F13" s="118">
        <v>7.13</v>
      </c>
      <c r="G13" s="118">
        <v>5.54</v>
      </c>
      <c r="H13" s="118">
        <v>3.13</v>
      </c>
      <c r="I13" s="119">
        <v>2.63</v>
      </c>
    </row>
    <row r="14" spans="1:9" ht="30">
      <c r="A14" s="148" t="s">
        <v>176</v>
      </c>
      <c r="B14" s="47" t="s">
        <v>0</v>
      </c>
      <c r="C14" s="81">
        <v>39.700000000000003</v>
      </c>
      <c r="D14" s="81">
        <v>53.5</v>
      </c>
      <c r="E14" s="81">
        <v>51.8</v>
      </c>
      <c r="F14" s="81">
        <v>54.7</v>
      </c>
      <c r="G14" s="81">
        <v>54.1</v>
      </c>
      <c r="H14" s="81">
        <v>57.3</v>
      </c>
      <c r="I14" s="82">
        <v>54.8</v>
      </c>
    </row>
    <row r="15" spans="1:9">
      <c r="A15" s="148" t="s">
        <v>177</v>
      </c>
      <c r="B15" s="47" t="s">
        <v>35</v>
      </c>
      <c r="C15" s="116">
        <v>26496620</v>
      </c>
      <c r="D15" s="116">
        <v>29238913</v>
      </c>
      <c r="E15" s="116">
        <v>33716888</v>
      </c>
      <c r="F15" s="116">
        <v>9343564</v>
      </c>
      <c r="G15" s="116">
        <v>12126907</v>
      </c>
      <c r="H15" s="116">
        <v>25365324</v>
      </c>
      <c r="I15" s="117">
        <v>31236608</v>
      </c>
    </row>
    <row r="16" spans="1:9" ht="15.75" thickBot="1">
      <c r="A16" s="77" t="s">
        <v>178</v>
      </c>
      <c r="B16" s="90" t="s">
        <v>35</v>
      </c>
      <c r="C16" s="120">
        <v>24392805</v>
      </c>
      <c r="D16" s="120">
        <v>27037292</v>
      </c>
      <c r="E16" s="120">
        <v>31662189</v>
      </c>
      <c r="F16" s="120">
        <v>7812938</v>
      </c>
      <c r="G16" s="120">
        <v>10405523</v>
      </c>
      <c r="H16" s="120">
        <v>23682133</v>
      </c>
      <c r="I16" s="121">
        <v>29533186</v>
      </c>
    </row>
    <row r="17" spans="1:9" ht="15.75" thickBot="1"/>
    <row r="18" spans="1:9" ht="15" customHeight="1">
      <c r="A18" s="214" t="s">
        <v>179</v>
      </c>
      <c r="B18" s="215"/>
      <c r="C18" s="215"/>
      <c r="D18" s="215"/>
      <c r="E18" s="215"/>
      <c r="F18" s="215"/>
      <c r="G18" s="215"/>
      <c r="H18" s="215"/>
      <c r="I18" s="216"/>
    </row>
    <row r="19" spans="1:9">
      <c r="A19" s="217"/>
      <c r="B19" s="218"/>
      <c r="C19" s="218"/>
      <c r="D19" s="218"/>
      <c r="E19" s="218"/>
      <c r="F19" s="218"/>
      <c r="G19" s="218"/>
      <c r="H19" s="218"/>
      <c r="I19" s="219"/>
    </row>
    <row r="20" spans="1:9" ht="15.75" thickBot="1">
      <c r="A20" s="220"/>
      <c r="B20" s="221"/>
      <c r="C20" s="221"/>
      <c r="D20" s="221"/>
      <c r="E20" s="221"/>
      <c r="F20" s="221"/>
      <c r="G20" s="221"/>
      <c r="H20" s="221"/>
      <c r="I20" s="222"/>
    </row>
  </sheetData>
  <mergeCells count="7">
    <mergeCell ref="A12:A13"/>
    <mergeCell ref="A18:I20"/>
    <mergeCell ref="A2:A3"/>
    <mergeCell ref="A4:A5"/>
    <mergeCell ref="A6:A7"/>
    <mergeCell ref="A8:A9"/>
    <mergeCell ref="A10:A11"/>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H3"/>
  <sheetViews>
    <sheetView workbookViewId="0">
      <selection activeCell="J13" sqref="J13"/>
    </sheetView>
  </sheetViews>
  <sheetFormatPr baseColWidth="10" defaultRowHeight="15"/>
  <cols>
    <col min="1" max="1" width="49.28515625" style="3" customWidth="1"/>
    <col min="2" max="7" width="15.7109375" style="94" customWidth="1"/>
    <col min="8" max="8" width="15.7109375" style="3" customWidth="1"/>
    <col min="9" max="16384" width="11.42578125" style="3"/>
  </cols>
  <sheetData>
    <row r="1" spans="1:8" ht="24" customHeight="1">
      <c r="A1" s="91" t="s">
        <v>181</v>
      </c>
      <c r="B1" s="27">
        <v>2017</v>
      </c>
      <c r="C1" s="27">
        <v>2018</v>
      </c>
      <c r="D1" s="27">
        <v>2019</v>
      </c>
      <c r="E1" s="13">
        <v>2020</v>
      </c>
      <c r="F1" s="13">
        <v>2021</v>
      </c>
      <c r="G1" s="13">
        <v>2022</v>
      </c>
      <c r="H1" s="14">
        <v>2023</v>
      </c>
    </row>
    <row r="2" spans="1:8">
      <c r="A2" s="149" t="s">
        <v>36</v>
      </c>
      <c r="B2" s="8">
        <v>93358</v>
      </c>
      <c r="C2" s="8">
        <v>94739.16</v>
      </c>
      <c r="D2" s="8">
        <v>91854.633000000002</v>
      </c>
      <c r="E2" s="8">
        <v>66582.995999999999</v>
      </c>
      <c r="F2" s="8">
        <v>67173.034</v>
      </c>
      <c r="G2" s="8">
        <v>79500.960999999996</v>
      </c>
      <c r="H2" s="95">
        <v>82006</v>
      </c>
    </row>
    <row r="3" spans="1:8" ht="15.75" thickBot="1">
      <c r="A3" s="106" t="s">
        <v>180</v>
      </c>
      <c r="B3" s="98">
        <v>3.5233927950055515</v>
      </c>
      <c r="C3" s="98">
        <v>3.2401738053668412</v>
      </c>
      <c r="D3" s="98">
        <v>2.7242915479032348</v>
      </c>
      <c r="E3" s="98">
        <v>7.1260812255366366</v>
      </c>
      <c r="F3" s="98">
        <v>5.5391728492681604</v>
      </c>
      <c r="G3" s="98">
        <v>3.1342379462608085</v>
      </c>
      <c r="H3" s="99">
        <v>2.63</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M32" sqref="M32"/>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H3"/>
  <sheetViews>
    <sheetView workbookViewId="0">
      <selection activeCell="F37" sqref="F37"/>
    </sheetView>
  </sheetViews>
  <sheetFormatPr baseColWidth="10" defaultRowHeight="15"/>
  <cols>
    <col min="1" max="1" width="45.7109375" style="3" customWidth="1"/>
    <col min="2" max="7" width="15.7109375" style="94" customWidth="1"/>
    <col min="8" max="8" width="15.7109375" style="3" customWidth="1"/>
  </cols>
  <sheetData>
    <row r="1" spans="1:8">
      <c r="A1" s="91" t="s">
        <v>182</v>
      </c>
      <c r="B1" s="92">
        <v>2017</v>
      </c>
      <c r="C1" s="26">
        <v>2018</v>
      </c>
      <c r="D1" s="27">
        <v>2019</v>
      </c>
      <c r="E1" s="13">
        <v>2020</v>
      </c>
      <c r="F1" s="13">
        <v>2021</v>
      </c>
      <c r="G1" s="13">
        <v>2022</v>
      </c>
      <c r="H1" s="14">
        <v>2023</v>
      </c>
    </row>
    <row r="2" spans="1:8">
      <c r="A2" s="149" t="s">
        <v>36</v>
      </c>
      <c r="B2" s="8">
        <v>178394.7529245</v>
      </c>
      <c r="C2" s="8">
        <v>176917.7810286</v>
      </c>
      <c r="D2" s="8">
        <v>177276.69179536801</v>
      </c>
      <c r="E2" s="8">
        <v>121722.12098769998</v>
      </c>
      <c r="F2" s="8">
        <v>124266.02300819999</v>
      </c>
      <c r="G2" s="8">
        <v>138675.02211793364</v>
      </c>
      <c r="H2" s="95">
        <v>149576</v>
      </c>
    </row>
    <row r="3" spans="1:8" ht="15.75" thickBot="1">
      <c r="A3" s="106" t="s">
        <v>183</v>
      </c>
      <c r="B3" s="98">
        <v>6.7327362102977668</v>
      </c>
      <c r="C3" s="98">
        <v>6.0507646446569341</v>
      </c>
      <c r="D3" s="98">
        <v>5.2578011290771558</v>
      </c>
      <c r="E3" s="98">
        <v>13.027375955010314</v>
      </c>
      <c r="F3" s="98">
        <v>10.2471325135255</v>
      </c>
      <c r="G3" s="98">
        <v>5.4671102217315903</v>
      </c>
      <c r="H3" s="99">
        <v>4.79</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I5"/>
  <sheetViews>
    <sheetView workbookViewId="0">
      <selection activeCell="F20" sqref="F20"/>
    </sheetView>
  </sheetViews>
  <sheetFormatPr baseColWidth="10" defaultRowHeight="15"/>
  <cols>
    <col min="1" max="1" width="45.7109375" style="3" customWidth="1"/>
    <col min="2" max="8" width="15.7109375" style="94" customWidth="1"/>
    <col min="9" max="9" width="15.7109375" style="3" customWidth="1"/>
  </cols>
  <sheetData>
    <row r="1" spans="1:9">
      <c r="A1" s="91" t="s">
        <v>186</v>
      </c>
      <c r="B1" s="27" t="s">
        <v>144</v>
      </c>
      <c r="C1" s="27">
        <v>2017</v>
      </c>
      <c r="D1" s="27">
        <v>2018</v>
      </c>
      <c r="E1" s="13">
        <v>2019</v>
      </c>
      <c r="F1" s="13">
        <v>2020</v>
      </c>
      <c r="G1" s="13">
        <v>2021</v>
      </c>
      <c r="H1" s="13">
        <v>2022</v>
      </c>
      <c r="I1" s="14">
        <v>2023</v>
      </c>
    </row>
    <row r="2" spans="1:9" ht="15" customHeight="1">
      <c r="A2" s="241" t="s">
        <v>184</v>
      </c>
      <c r="B2" s="8" t="s">
        <v>38</v>
      </c>
      <c r="C2" s="8">
        <v>445698</v>
      </c>
      <c r="D2" s="8">
        <v>417301</v>
      </c>
      <c r="E2" s="8">
        <v>446123</v>
      </c>
      <c r="F2" s="8">
        <v>306548</v>
      </c>
      <c r="G2" s="8">
        <v>254757</v>
      </c>
      <c r="H2" s="8">
        <v>437438</v>
      </c>
      <c r="I2" s="95">
        <v>612429</v>
      </c>
    </row>
    <row r="3" spans="1:9">
      <c r="A3" s="241"/>
      <c r="B3" s="93" t="s">
        <v>84</v>
      </c>
      <c r="C3" s="7">
        <v>16.82</v>
      </c>
      <c r="D3" s="7">
        <v>14.27</v>
      </c>
      <c r="E3" s="7">
        <v>13.23</v>
      </c>
      <c r="F3" s="7">
        <v>32.81</v>
      </c>
      <c r="G3" s="7">
        <v>21.01</v>
      </c>
      <c r="H3" s="7">
        <v>17.25</v>
      </c>
      <c r="I3" s="101">
        <v>19.600000000000001</v>
      </c>
    </row>
    <row r="4" spans="1:9" ht="15" customHeight="1">
      <c r="A4" s="242" t="s">
        <v>185</v>
      </c>
      <c r="B4" s="96" t="s">
        <v>37</v>
      </c>
      <c r="C4" s="102">
        <v>371511</v>
      </c>
      <c r="D4" s="102">
        <v>372403</v>
      </c>
      <c r="E4" s="102">
        <v>350386</v>
      </c>
      <c r="F4" s="102">
        <v>188592</v>
      </c>
      <c r="G4" s="102">
        <v>191711</v>
      </c>
      <c r="H4" s="102">
        <v>342976</v>
      </c>
      <c r="I4" s="198">
        <v>350573</v>
      </c>
    </row>
    <row r="5" spans="1:9" ht="15.75" thickBot="1">
      <c r="A5" s="243"/>
      <c r="B5" s="97" t="s">
        <v>84</v>
      </c>
      <c r="C5" s="100">
        <v>14</v>
      </c>
      <c r="D5" s="100">
        <v>12.7</v>
      </c>
      <c r="E5" s="100">
        <v>10.4</v>
      </c>
      <c r="F5" s="100">
        <v>20.2</v>
      </c>
      <c r="G5" s="100">
        <v>15.8</v>
      </c>
      <c r="H5" s="100">
        <v>13.52</v>
      </c>
      <c r="I5" s="199">
        <v>11.2</v>
      </c>
    </row>
  </sheetData>
  <mergeCells count="2">
    <mergeCell ref="A2:A3"/>
    <mergeCell ref="A4:A5"/>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I3"/>
  <sheetViews>
    <sheetView workbookViewId="0">
      <selection activeCell="E15" sqref="E15"/>
    </sheetView>
  </sheetViews>
  <sheetFormatPr baseColWidth="10" defaultRowHeight="15"/>
  <cols>
    <col min="1" max="1" width="45.7109375" style="3" customWidth="1"/>
    <col min="2" max="8" width="15.7109375" style="94" customWidth="1"/>
    <col min="9" max="9" width="15.7109375" style="3" customWidth="1"/>
  </cols>
  <sheetData>
    <row r="1" spans="1:9">
      <c r="A1" s="91" t="s">
        <v>187</v>
      </c>
      <c r="B1" s="27" t="s">
        <v>144</v>
      </c>
      <c r="C1" s="27">
        <v>2017</v>
      </c>
      <c r="D1" s="27">
        <v>2018</v>
      </c>
      <c r="E1" s="13">
        <v>2019</v>
      </c>
      <c r="F1" s="13">
        <v>2020</v>
      </c>
      <c r="G1" s="13">
        <v>2021</v>
      </c>
      <c r="H1" s="13">
        <v>2022</v>
      </c>
      <c r="I1" s="14">
        <v>2023</v>
      </c>
    </row>
    <row r="2" spans="1:9" ht="15" customHeight="1">
      <c r="A2" s="241" t="s">
        <v>188</v>
      </c>
      <c r="B2" s="8" t="s">
        <v>189</v>
      </c>
      <c r="C2" s="8">
        <v>1371301</v>
      </c>
      <c r="D2" s="8">
        <v>1725330</v>
      </c>
      <c r="E2" s="8">
        <v>992897</v>
      </c>
      <c r="F2" s="8">
        <v>723268</v>
      </c>
      <c r="G2" s="8">
        <v>648215</v>
      </c>
      <c r="H2" s="8">
        <v>621379</v>
      </c>
      <c r="I2" s="95">
        <v>1092911</v>
      </c>
    </row>
    <row r="3" spans="1:9" ht="15.75" thickBot="1">
      <c r="A3" s="244"/>
      <c r="B3" s="98" t="s">
        <v>84</v>
      </c>
      <c r="C3" s="98">
        <v>0.05</v>
      </c>
      <c r="D3" s="98">
        <v>0.06</v>
      </c>
      <c r="E3" s="98">
        <v>0.03</v>
      </c>
      <c r="F3" s="98">
        <v>0.08</v>
      </c>
      <c r="G3" s="98">
        <v>0.05</v>
      </c>
      <c r="H3" s="98">
        <v>0.02</v>
      </c>
      <c r="I3" s="99">
        <v>0.03</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I9"/>
  <sheetViews>
    <sheetView workbookViewId="0">
      <selection activeCell="J33" sqref="J33"/>
    </sheetView>
  </sheetViews>
  <sheetFormatPr baseColWidth="10" defaultRowHeight="15"/>
  <cols>
    <col min="1" max="1" width="45.7109375" customWidth="1"/>
    <col min="2" max="2" width="15.7109375" style="104" customWidth="1"/>
    <col min="3" max="9" width="15.7109375" customWidth="1"/>
  </cols>
  <sheetData>
    <row r="1" spans="1:9">
      <c r="A1" s="91" t="s">
        <v>190</v>
      </c>
      <c r="B1" s="103" t="s">
        <v>144</v>
      </c>
      <c r="C1" s="27">
        <v>2017</v>
      </c>
      <c r="D1" s="27">
        <v>2018</v>
      </c>
      <c r="E1" s="13">
        <v>2019</v>
      </c>
      <c r="F1" s="13">
        <v>2020</v>
      </c>
      <c r="G1" s="13">
        <v>2021</v>
      </c>
      <c r="H1" s="13">
        <v>2022</v>
      </c>
      <c r="I1" s="14">
        <v>2023</v>
      </c>
    </row>
    <row r="2" spans="1:9" ht="15" customHeight="1">
      <c r="A2" s="241" t="s">
        <v>192</v>
      </c>
      <c r="B2" s="85" t="s">
        <v>191</v>
      </c>
      <c r="C2" s="109">
        <v>4457</v>
      </c>
      <c r="D2" s="109">
        <v>4326</v>
      </c>
      <c r="E2" s="109">
        <v>4299</v>
      </c>
      <c r="F2" s="109">
        <v>1754</v>
      </c>
      <c r="G2" s="109">
        <v>1773</v>
      </c>
      <c r="H2" s="109">
        <v>3156</v>
      </c>
      <c r="I2" s="111">
        <v>4866</v>
      </c>
    </row>
    <row r="3" spans="1:9">
      <c r="A3" s="241"/>
      <c r="B3" s="85" t="s">
        <v>82</v>
      </c>
      <c r="C3" s="110">
        <v>0.17</v>
      </c>
      <c r="D3" s="110">
        <v>0.15</v>
      </c>
      <c r="E3" s="110">
        <v>0.13</v>
      </c>
      <c r="F3" s="110">
        <v>0.19</v>
      </c>
      <c r="G3" s="110">
        <v>0.15</v>
      </c>
      <c r="H3" s="110">
        <v>0.124</v>
      </c>
      <c r="I3" s="112">
        <v>0.16</v>
      </c>
    </row>
    <row r="4" spans="1:9" ht="15" customHeight="1">
      <c r="A4" s="241" t="s">
        <v>193</v>
      </c>
      <c r="B4" s="85" t="s">
        <v>191</v>
      </c>
      <c r="C4" s="84">
        <v>161</v>
      </c>
      <c r="D4" s="84">
        <v>157</v>
      </c>
      <c r="E4" s="84">
        <v>142</v>
      </c>
      <c r="F4" s="84">
        <v>72</v>
      </c>
      <c r="G4" s="84">
        <v>56</v>
      </c>
      <c r="H4" s="84">
        <v>99</v>
      </c>
      <c r="I4" s="113">
        <v>105</v>
      </c>
    </row>
    <row r="5" spans="1:9">
      <c r="A5" s="241"/>
      <c r="B5" s="85" t="s">
        <v>82</v>
      </c>
      <c r="C5" s="110">
        <v>0.01</v>
      </c>
      <c r="D5" s="110">
        <v>0.01</v>
      </c>
      <c r="E5" s="110">
        <v>0.01</v>
      </c>
      <c r="F5" s="110">
        <v>0.01</v>
      </c>
      <c r="G5" s="110">
        <v>0.01</v>
      </c>
      <c r="H5" s="110">
        <v>0</v>
      </c>
      <c r="I5" s="112">
        <v>0</v>
      </c>
    </row>
    <row r="6" spans="1:9">
      <c r="A6" s="241" t="s">
        <v>194</v>
      </c>
      <c r="B6" s="85" t="s">
        <v>191</v>
      </c>
      <c r="C6" s="109">
        <v>2981</v>
      </c>
      <c r="D6" s="109">
        <v>2975</v>
      </c>
      <c r="E6" s="109">
        <v>3003</v>
      </c>
      <c r="F6" s="109">
        <v>1196</v>
      </c>
      <c r="G6" s="109">
        <v>1220</v>
      </c>
      <c r="H6" s="109">
        <v>2219</v>
      </c>
      <c r="I6" s="111">
        <v>3354</v>
      </c>
    </row>
    <row r="7" spans="1:9">
      <c r="A7" s="241"/>
      <c r="B7" s="85" t="s">
        <v>82</v>
      </c>
      <c r="C7" s="110">
        <v>0.11</v>
      </c>
      <c r="D7" s="110">
        <v>0.1</v>
      </c>
      <c r="E7" s="110">
        <v>0.09</v>
      </c>
      <c r="F7" s="110">
        <v>0.13</v>
      </c>
      <c r="G7" s="110">
        <v>0.1</v>
      </c>
      <c r="H7" s="110">
        <v>0.09</v>
      </c>
      <c r="I7" s="112">
        <v>0.11</v>
      </c>
    </row>
    <row r="8" spans="1:9" ht="15" customHeight="1">
      <c r="A8" s="241" t="s">
        <v>195</v>
      </c>
      <c r="B8" s="85" t="s">
        <v>191</v>
      </c>
      <c r="C8" s="84">
        <v>414</v>
      </c>
      <c r="D8" s="84">
        <v>412</v>
      </c>
      <c r="E8" s="84">
        <v>396</v>
      </c>
      <c r="F8" s="84">
        <v>121</v>
      </c>
      <c r="G8" s="84">
        <v>68</v>
      </c>
      <c r="H8" s="109">
        <v>198</v>
      </c>
      <c r="I8" s="111">
        <v>350</v>
      </c>
    </row>
    <row r="9" spans="1:9" ht="15.75" thickBot="1">
      <c r="A9" s="244"/>
      <c r="B9" s="86" t="s">
        <v>82</v>
      </c>
      <c r="C9" s="114">
        <v>0.02</v>
      </c>
      <c r="D9" s="114">
        <v>0.01</v>
      </c>
      <c r="E9" s="114">
        <v>0.01</v>
      </c>
      <c r="F9" s="114">
        <v>0.01</v>
      </c>
      <c r="G9" s="114">
        <v>0.01</v>
      </c>
      <c r="H9" s="114">
        <v>0.01</v>
      </c>
      <c r="I9" s="115">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H3"/>
  <sheetViews>
    <sheetView workbookViewId="0">
      <selection activeCell="J13" sqref="J13"/>
    </sheetView>
  </sheetViews>
  <sheetFormatPr baseColWidth="10" defaultRowHeight="15"/>
  <cols>
    <col min="1" max="1" width="45.7109375" style="3" customWidth="1"/>
    <col min="2" max="7" width="15.7109375" style="94" customWidth="1"/>
    <col min="8" max="8" width="15.7109375" style="3" customWidth="1"/>
  </cols>
  <sheetData>
    <row r="1" spans="1:8" ht="18">
      <c r="A1" s="91" t="s">
        <v>198</v>
      </c>
      <c r="B1" s="27">
        <v>2017</v>
      </c>
      <c r="C1" s="27">
        <v>2018</v>
      </c>
      <c r="D1" s="27">
        <v>2019</v>
      </c>
      <c r="E1" s="13">
        <v>2020</v>
      </c>
      <c r="F1" s="13">
        <v>2021</v>
      </c>
      <c r="G1" s="13">
        <v>2022</v>
      </c>
      <c r="H1" s="14">
        <v>2023</v>
      </c>
    </row>
    <row r="2" spans="1:8">
      <c r="A2" s="149" t="s">
        <v>196</v>
      </c>
      <c r="B2" s="8">
        <v>29784</v>
      </c>
      <c r="C2" s="8">
        <v>19952</v>
      </c>
      <c r="D2" s="8">
        <v>19612</v>
      </c>
      <c r="E2" s="8">
        <v>12301</v>
      </c>
      <c r="F2" s="8">
        <v>12911</v>
      </c>
      <c r="G2" s="8">
        <v>7567</v>
      </c>
      <c r="H2" s="95">
        <v>9027</v>
      </c>
    </row>
    <row r="3" spans="1:8" ht="15.75" thickBot="1">
      <c r="A3" s="106" t="s">
        <v>197</v>
      </c>
      <c r="B3" s="98">
        <v>1.124067899981205</v>
      </c>
      <c r="C3" s="98">
        <v>0.68237830866010651</v>
      </c>
      <c r="D3" s="98">
        <v>0.58166696760389036</v>
      </c>
      <c r="E3" s="98">
        <v>1.316521190415135</v>
      </c>
      <c r="F3" s="98">
        <v>1.0646572947248627</v>
      </c>
      <c r="G3" s="98">
        <v>0.2983206522416193</v>
      </c>
      <c r="H3" s="99">
        <v>0.28999999999999998</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H5"/>
  <sheetViews>
    <sheetView workbookViewId="0">
      <selection activeCell="D20" sqref="D20"/>
    </sheetView>
  </sheetViews>
  <sheetFormatPr baseColWidth="10" defaultRowHeight="15"/>
  <cols>
    <col min="1" max="1" width="45.7109375" style="3" customWidth="1"/>
    <col min="2" max="8" width="15.7109375" style="3" customWidth="1"/>
    <col min="9" max="16384" width="11.42578125" style="3"/>
  </cols>
  <sheetData>
    <row r="1" spans="1:8" ht="18">
      <c r="A1" s="30" t="s">
        <v>199</v>
      </c>
      <c r="B1" s="129">
        <v>2017</v>
      </c>
      <c r="C1" s="79">
        <v>2018</v>
      </c>
      <c r="D1" s="79">
        <v>2019</v>
      </c>
      <c r="E1" s="79">
        <v>2020</v>
      </c>
      <c r="F1" s="79">
        <v>2021</v>
      </c>
      <c r="G1" s="79">
        <v>2022</v>
      </c>
      <c r="H1" s="80">
        <v>2023</v>
      </c>
    </row>
    <row r="2" spans="1:8">
      <c r="A2" s="34" t="s">
        <v>39</v>
      </c>
      <c r="B2" s="109">
        <v>8455</v>
      </c>
      <c r="C2" s="109">
        <v>8958</v>
      </c>
      <c r="D2" s="109">
        <v>9648</v>
      </c>
      <c r="E2" s="109">
        <v>4745</v>
      </c>
      <c r="F2" s="109">
        <v>5663</v>
      </c>
      <c r="G2" s="109">
        <v>7567</v>
      </c>
      <c r="H2" s="111">
        <v>9027</v>
      </c>
    </row>
    <row r="3" spans="1:8">
      <c r="A3" s="34" t="s">
        <v>40</v>
      </c>
      <c r="B3" s="109">
        <v>45732</v>
      </c>
      <c r="C3" s="109">
        <v>42587</v>
      </c>
      <c r="D3" s="109">
        <v>21216</v>
      </c>
      <c r="E3" s="109">
        <v>17758</v>
      </c>
      <c r="F3" s="109">
        <v>18053</v>
      </c>
      <c r="G3" s="109">
        <v>0</v>
      </c>
      <c r="H3" s="111">
        <v>17704</v>
      </c>
    </row>
    <row r="4" spans="1:8">
      <c r="A4" s="34" t="s">
        <v>41</v>
      </c>
      <c r="B4" s="109">
        <v>322735</v>
      </c>
      <c r="C4" s="109">
        <v>293124</v>
      </c>
      <c r="D4" s="109">
        <v>349898</v>
      </c>
      <c r="E4" s="109">
        <v>129850</v>
      </c>
      <c r="F4" s="109">
        <v>151240</v>
      </c>
      <c r="G4" s="109">
        <v>176600</v>
      </c>
      <c r="H4" s="111">
        <v>319435</v>
      </c>
    </row>
    <row r="5" spans="1:8" ht="15.75" thickBot="1">
      <c r="A5" s="36" t="s">
        <v>153</v>
      </c>
      <c r="B5" s="201">
        <v>376992</v>
      </c>
      <c r="C5" s="201">
        <v>344669</v>
      </c>
      <c r="D5" s="201">
        <v>380762</v>
      </c>
      <c r="E5" s="201">
        <v>152353</v>
      </c>
      <c r="F5" s="201">
        <v>174956</v>
      </c>
      <c r="G5" s="201">
        <v>184167</v>
      </c>
      <c r="H5" s="200">
        <v>346166</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H15"/>
  <sheetViews>
    <sheetView workbookViewId="0">
      <selection activeCell="C20" sqref="C20"/>
    </sheetView>
  </sheetViews>
  <sheetFormatPr baseColWidth="10" defaultRowHeight="15"/>
  <cols>
    <col min="1" max="1" width="45.7109375" style="56" customWidth="1"/>
    <col min="2" max="8" width="15.7109375" customWidth="1"/>
  </cols>
  <sheetData>
    <row r="1" spans="1:8">
      <c r="A1" s="26"/>
      <c r="B1" s="31">
        <v>2017</v>
      </c>
      <c r="C1" s="27">
        <v>2018</v>
      </c>
      <c r="D1" s="27">
        <v>2019</v>
      </c>
      <c r="E1" s="13">
        <v>2020</v>
      </c>
      <c r="F1" s="13">
        <v>2021</v>
      </c>
      <c r="G1" s="13">
        <v>2022</v>
      </c>
      <c r="H1" s="14">
        <v>2023</v>
      </c>
    </row>
    <row r="2" spans="1:8">
      <c r="A2" s="205" t="s">
        <v>200</v>
      </c>
      <c r="B2" s="84">
        <v>61</v>
      </c>
      <c r="C2" s="84">
        <v>479</v>
      </c>
      <c r="D2" s="84">
        <v>608</v>
      </c>
      <c r="E2" s="84">
        <v>332</v>
      </c>
      <c r="F2" s="84">
        <v>408</v>
      </c>
      <c r="G2" s="84">
        <v>552</v>
      </c>
      <c r="H2" s="113">
        <v>641</v>
      </c>
    </row>
    <row r="3" spans="1:8">
      <c r="A3" s="205" t="s">
        <v>201</v>
      </c>
      <c r="B3" s="108">
        <v>2.3E-3</v>
      </c>
      <c r="C3" s="108">
        <v>1.8100000000000002E-2</v>
      </c>
      <c r="D3" s="108">
        <v>1.7999999999999999E-2</v>
      </c>
      <c r="E3" s="108">
        <v>3.56E-2</v>
      </c>
      <c r="F3" s="108">
        <v>3.3700000000000001E-2</v>
      </c>
      <c r="G3" s="108">
        <v>2.18E-2</v>
      </c>
      <c r="H3" s="202">
        <v>2.0500000000000001E-2</v>
      </c>
    </row>
    <row r="4" spans="1:8">
      <c r="A4" s="205" t="s">
        <v>202</v>
      </c>
      <c r="B4" s="109">
        <v>54737</v>
      </c>
      <c r="C4" s="109">
        <v>61019</v>
      </c>
      <c r="D4" s="109">
        <v>68125</v>
      </c>
      <c r="E4" s="109">
        <v>32041</v>
      </c>
      <c r="F4" s="109">
        <v>36536</v>
      </c>
      <c r="G4" s="109">
        <v>54801</v>
      </c>
      <c r="H4" s="111">
        <v>57988</v>
      </c>
    </row>
    <row r="5" spans="1:8">
      <c r="A5" s="205" t="s">
        <v>203</v>
      </c>
      <c r="B5" s="110">
        <v>2.0699999999999998</v>
      </c>
      <c r="C5" s="110">
        <v>2.2999999999999998</v>
      </c>
      <c r="D5" s="110">
        <v>2.02</v>
      </c>
      <c r="E5" s="110">
        <v>3.43</v>
      </c>
      <c r="F5" s="110">
        <v>3.01</v>
      </c>
      <c r="G5" s="110">
        <v>2.16</v>
      </c>
      <c r="H5" s="112">
        <v>1.86</v>
      </c>
    </row>
    <row r="6" spans="1:8">
      <c r="A6" s="205" t="s">
        <v>204</v>
      </c>
      <c r="B6" s="109">
        <v>6862</v>
      </c>
      <c r="C6" s="109">
        <v>7758</v>
      </c>
      <c r="D6" s="109">
        <v>8375</v>
      </c>
      <c r="E6" s="109">
        <v>3707</v>
      </c>
      <c r="F6" s="109">
        <v>3966</v>
      </c>
      <c r="G6" s="109">
        <v>6694</v>
      </c>
      <c r="H6" s="111">
        <v>7012</v>
      </c>
    </row>
    <row r="7" spans="1:8">
      <c r="A7" s="205" t="s">
        <v>205</v>
      </c>
      <c r="B7" s="110">
        <v>0.26</v>
      </c>
      <c r="C7" s="110">
        <v>0.28999999999999998</v>
      </c>
      <c r="D7" s="110">
        <v>0.25</v>
      </c>
      <c r="E7" s="110">
        <v>0.4</v>
      </c>
      <c r="F7" s="110">
        <v>0.33</v>
      </c>
      <c r="G7" s="110">
        <v>0.26</v>
      </c>
      <c r="H7" s="112">
        <v>0.22</v>
      </c>
    </row>
    <row r="8" spans="1:8" s="157" customFormat="1" ht="30">
      <c r="A8" s="206" t="s">
        <v>206</v>
      </c>
      <c r="B8" s="158">
        <v>61660</v>
      </c>
      <c r="C8" s="158">
        <v>69256</v>
      </c>
      <c r="D8" s="158">
        <v>77108</v>
      </c>
      <c r="E8" s="158">
        <v>36080</v>
      </c>
      <c r="F8" s="158">
        <v>40910</v>
      </c>
      <c r="G8" s="158">
        <v>62047</v>
      </c>
      <c r="H8" s="203">
        <v>65641</v>
      </c>
    </row>
    <row r="9" spans="1:8" s="107" customFormat="1" ht="15.75" thickBot="1">
      <c r="A9" s="207" t="s">
        <v>207</v>
      </c>
      <c r="B9" s="208">
        <v>2.33</v>
      </c>
      <c r="C9" s="208">
        <v>2.37</v>
      </c>
      <c r="D9" s="208">
        <v>2.29</v>
      </c>
      <c r="E9" s="208">
        <v>3.86</v>
      </c>
      <c r="F9" s="208">
        <v>3.37</v>
      </c>
      <c r="G9" s="208">
        <v>2.4500000000000002</v>
      </c>
      <c r="H9" s="204">
        <v>2.1</v>
      </c>
    </row>
    <row r="10" spans="1:8" ht="15.75" thickBot="1"/>
    <row r="11" spans="1:8" ht="15" customHeight="1">
      <c r="A11" s="214" t="s">
        <v>208</v>
      </c>
      <c r="B11" s="215"/>
      <c r="C11" s="215"/>
      <c r="D11" s="215"/>
      <c r="E11" s="215"/>
      <c r="F11" s="215"/>
      <c r="G11" s="215"/>
      <c r="H11" s="216"/>
    </row>
    <row r="12" spans="1:8">
      <c r="A12" s="217"/>
      <c r="B12" s="218"/>
      <c r="C12" s="218"/>
      <c r="D12" s="218"/>
      <c r="E12" s="218"/>
      <c r="F12" s="218"/>
      <c r="G12" s="218"/>
      <c r="H12" s="219"/>
    </row>
    <row r="13" spans="1:8">
      <c r="A13" s="217"/>
      <c r="B13" s="218"/>
      <c r="C13" s="218"/>
      <c r="D13" s="218"/>
      <c r="E13" s="218"/>
      <c r="F13" s="218"/>
      <c r="G13" s="218"/>
      <c r="H13" s="219"/>
    </row>
    <row r="14" spans="1:8">
      <c r="A14" s="217"/>
      <c r="B14" s="218"/>
      <c r="C14" s="218"/>
      <c r="D14" s="218"/>
      <c r="E14" s="218"/>
      <c r="F14" s="218"/>
      <c r="G14" s="218"/>
      <c r="H14" s="219"/>
    </row>
    <row r="15" spans="1:8" ht="15.75" thickBot="1">
      <c r="A15" s="220"/>
      <c r="B15" s="221"/>
      <c r="C15" s="221"/>
      <c r="D15" s="221"/>
      <c r="E15" s="221"/>
      <c r="F15" s="221"/>
      <c r="G15" s="221"/>
      <c r="H15" s="222"/>
    </row>
  </sheetData>
  <mergeCells count="1">
    <mergeCell ref="A11:H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H10"/>
  <sheetViews>
    <sheetView workbookViewId="0">
      <selection activeCell="M20" sqref="M20"/>
    </sheetView>
  </sheetViews>
  <sheetFormatPr baseColWidth="10" defaultRowHeight="15"/>
  <cols>
    <col min="1" max="1" width="45.7109375" style="56" customWidth="1"/>
    <col min="2" max="8" width="15.7109375" customWidth="1"/>
  </cols>
  <sheetData>
    <row r="1" spans="1:8" ht="16.5">
      <c r="A1" s="26"/>
      <c r="B1" s="31">
        <v>2017</v>
      </c>
      <c r="C1" s="27">
        <v>2018</v>
      </c>
      <c r="D1" s="27">
        <v>2019</v>
      </c>
      <c r="E1" s="13">
        <v>2020</v>
      </c>
      <c r="F1" s="147" t="s">
        <v>13</v>
      </c>
      <c r="G1" s="13">
        <v>2022</v>
      </c>
      <c r="H1" s="14">
        <v>2023</v>
      </c>
    </row>
    <row r="2" spans="1:8" s="107" customFormat="1" ht="61.5">
      <c r="A2" s="211" t="s">
        <v>209</v>
      </c>
      <c r="B2" s="131">
        <v>80.540000000000006</v>
      </c>
      <c r="C2" s="131">
        <v>87.42</v>
      </c>
      <c r="D2" s="131">
        <v>96.03</v>
      </c>
      <c r="E2" s="131">
        <v>58.28</v>
      </c>
      <c r="F2" s="131">
        <v>63.1</v>
      </c>
      <c r="G2" s="131">
        <v>80</v>
      </c>
      <c r="H2" s="209">
        <v>89.1</v>
      </c>
    </row>
    <row r="3" spans="1:8" s="107" customFormat="1" ht="62.25" thickBot="1">
      <c r="A3" s="212" t="s">
        <v>210</v>
      </c>
      <c r="B3" s="213">
        <v>106.5</v>
      </c>
      <c r="C3" s="213">
        <v>128.27000000000001</v>
      </c>
      <c r="D3" s="213">
        <v>142.27000000000001</v>
      </c>
      <c r="E3" s="213">
        <v>77</v>
      </c>
      <c r="F3" s="213">
        <v>100.95</v>
      </c>
      <c r="G3" s="213">
        <v>122.85</v>
      </c>
      <c r="H3" s="210">
        <v>145.57</v>
      </c>
    </row>
    <row r="4" spans="1:8" ht="15.75" thickBot="1"/>
    <row r="5" spans="1:8" ht="15" customHeight="1">
      <c r="A5" s="214" t="s">
        <v>211</v>
      </c>
      <c r="B5" s="215"/>
      <c r="C5" s="215"/>
      <c r="D5" s="215"/>
      <c r="E5" s="215"/>
      <c r="F5" s="215"/>
      <c r="G5" s="215"/>
      <c r="H5" s="216"/>
    </row>
    <row r="6" spans="1:8">
      <c r="A6" s="217"/>
      <c r="B6" s="218"/>
      <c r="C6" s="218"/>
      <c r="D6" s="218"/>
      <c r="E6" s="218"/>
      <c r="F6" s="218"/>
      <c r="G6" s="218"/>
      <c r="H6" s="219"/>
    </row>
    <row r="7" spans="1:8">
      <c r="A7" s="217"/>
      <c r="B7" s="218"/>
      <c r="C7" s="218"/>
      <c r="D7" s="218"/>
      <c r="E7" s="218"/>
      <c r="F7" s="218"/>
      <c r="G7" s="218"/>
      <c r="H7" s="219"/>
    </row>
    <row r="8" spans="1:8">
      <c r="A8" s="217"/>
      <c r="B8" s="218"/>
      <c r="C8" s="218"/>
      <c r="D8" s="218"/>
      <c r="E8" s="218"/>
      <c r="F8" s="218"/>
      <c r="G8" s="218"/>
      <c r="H8" s="219"/>
    </row>
    <row r="9" spans="1:8">
      <c r="A9" s="217"/>
      <c r="B9" s="218"/>
      <c r="C9" s="218"/>
      <c r="D9" s="218"/>
      <c r="E9" s="218"/>
      <c r="F9" s="218"/>
      <c r="G9" s="218"/>
      <c r="H9" s="219"/>
    </row>
    <row r="10" spans="1:8" ht="15.75" thickBot="1">
      <c r="A10" s="220"/>
      <c r="B10" s="221"/>
      <c r="C10" s="221"/>
      <c r="D10" s="221"/>
      <c r="E10" s="221"/>
      <c r="F10" s="221"/>
      <c r="G10" s="221"/>
      <c r="H10" s="222"/>
    </row>
  </sheetData>
  <mergeCells count="1">
    <mergeCell ref="A5:H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H11"/>
  <sheetViews>
    <sheetView workbookViewId="0">
      <selection activeCell="C19" sqref="C19"/>
    </sheetView>
  </sheetViews>
  <sheetFormatPr baseColWidth="10" defaultRowHeight="15"/>
  <cols>
    <col min="1" max="1" width="50.42578125" style="46" customWidth="1"/>
    <col min="2" max="7" width="15.7109375" style="46" customWidth="1"/>
    <col min="8" max="8" width="15.7109375" customWidth="1"/>
    <col min="9" max="16384" width="11.42578125" style="46"/>
  </cols>
  <sheetData>
    <row r="1" spans="1:8">
      <c r="A1" s="60" t="s">
        <v>212</v>
      </c>
      <c r="B1" s="52">
        <v>2017</v>
      </c>
      <c r="C1" s="52">
        <v>2018</v>
      </c>
      <c r="D1" s="52">
        <v>2019</v>
      </c>
      <c r="E1" s="134" t="s">
        <v>31</v>
      </c>
      <c r="F1" s="134" t="s">
        <v>42</v>
      </c>
      <c r="G1" s="134">
        <v>2022</v>
      </c>
      <c r="H1" s="135">
        <v>2023</v>
      </c>
    </row>
    <row r="2" spans="1:8">
      <c r="A2" s="49" t="s">
        <v>213</v>
      </c>
      <c r="B2" s="132">
        <v>0.24</v>
      </c>
      <c r="C2" s="132">
        <v>0.20799999999999999</v>
      </c>
      <c r="D2" s="132">
        <v>0.21099999999999999</v>
      </c>
      <c r="E2" s="132">
        <v>0.21099999999999999</v>
      </c>
      <c r="F2" s="133">
        <v>0.3</v>
      </c>
      <c r="G2" s="133">
        <v>0.27</v>
      </c>
      <c r="H2" s="138">
        <v>0.22</v>
      </c>
    </row>
    <row r="3" spans="1:8">
      <c r="A3" s="49" t="s">
        <v>214</v>
      </c>
      <c r="B3" s="132">
        <v>1.7000000000000001E-2</v>
      </c>
      <c r="C3" s="132">
        <v>1.4999999999999999E-2</v>
      </c>
      <c r="D3" s="132">
        <v>2.63E-2</v>
      </c>
      <c r="E3" s="132">
        <v>2.63E-2</v>
      </c>
      <c r="F3" s="133">
        <v>0.04</v>
      </c>
      <c r="G3" s="133">
        <v>0.02</v>
      </c>
      <c r="H3" s="138">
        <v>0.03</v>
      </c>
    </row>
    <row r="4" spans="1:8">
      <c r="A4" s="49" t="s">
        <v>215</v>
      </c>
      <c r="B4" s="132">
        <v>7.0000000000000001E-3</v>
      </c>
      <c r="C4" s="132">
        <v>1.6E-2</v>
      </c>
      <c r="D4" s="132">
        <v>1.0500000000000001E-2</v>
      </c>
      <c r="E4" s="132">
        <v>1.0500000000000001E-2</v>
      </c>
      <c r="F4" s="59" t="s">
        <v>43</v>
      </c>
      <c r="G4" s="133">
        <v>0.03</v>
      </c>
      <c r="H4" s="138">
        <v>0.08</v>
      </c>
    </row>
    <row r="5" spans="1:8">
      <c r="A5" s="49" t="s">
        <v>216</v>
      </c>
      <c r="B5" s="132">
        <v>0.193</v>
      </c>
      <c r="C5" s="132">
        <v>0.183</v>
      </c>
      <c r="D5" s="132">
        <v>0.10249999999999999</v>
      </c>
      <c r="E5" s="132">
        <v>0.10249999999999999</v>
      </c>
      <c r="F5" s="133">
        <v>0.18</v>
      </c>
      <c r="G5" s="133">
        <v>0.17</v>
      </c>
      <c r="H5" s="138">
        <v>0.13</v>
      </c>
    </row>
    <row r="6" spans="1:8" ht="18" customHeight="1">
      <c r="A6" s="49" t="s">
        <v>217</v>
      </c>
      <c r="B6" s="132">
        <v>8.3000000000000004E-2</v>
      </c>
      <c r="C6" s="132">
        <v>9.7000000000000003E-2</v>
      </c>
      <c r="D6" s="132">
        <v>0.1065</v>
      </c>
      <c r="E6" s="132">
        <v>0.1065</v>
      </c>
      <c r="F6" s="133">
        <v>0.08</v>
      </c>
      <c r="G6" s="133">
        <v>0.09</v>
      </c>
      <c r="H6" s="138">
        <v>0.12</v>
      </c>
    </row>
    <row r="7" spans="1:8">
      <c r="A7" s="49" t="s">
        <v>218</v>
      </c>
      <c r="B7" s="132">
        <v>2.5000000000000001E-2</v>
      </c>
      <c r="C7" s="132">
        <v>4.2000000000000003E-2</v>
      </c>
      <c r="D7" s="132">
        <v>3.15E-2</v>
      </c>
      <c r="E7" s="132">
        <v>3.15E-2</v>
      </c>
      <c r="F7" s="59" t="s">
        <v>43</v>
      </c>
      <c r="G7" s="59" t="s">
        <v>43</v>
      </c>
      <c r="H7" s="63" t="s">
        <v>43</v>
      </c>
    </row>
    <row r="8" spans="1:8" s="2" customFormat="1" ht="30">
      <c r="A8" s="148" t="s">
        <v>219</v>
      </c>
      <c r="B8" s="159">
        <v>0.434</v>
      </c>
      <c r="C8" s="159">
        <v>0.438</v>
      </c>
      <c r="D8" s="159">
        <v>0.45900000000000002</v>
      </c>
      <c r="E8" s="159">
        <v>0.45900000000000002</v>
      </c>
      <c r="F8" s="160">
        <v>0.33</v>
      </c>
      <c r="G8" s="160">
        <v>0.37</v>
      </c>
      <c r="H8" s="138">
        <v>0.4</v>
      </c>
    </row>
    <row r="9" spans="1:8">
      <c r="A9" s="49" t="s">
        <v>220</v>
      </c>
      <c r="B9" s="59" t="s">
        <v>43</v>
      </c>
      <c r="C9" s="59" t="s">
        <v>43</v>
      </c>
      <c r="D9" s="132">
        <v>4.3299999999999998E-2</v>
      </c>
      <c r="E9" s="132">
        <v>4.3299999999999998E-2</v>
      </c>
      <c r="F9" s="59" t="s">
        <v>43</v>
      </c>
      <c r="G9" s="59" t="s">
        <v>43</v>
      </c>
      <c r="H9" s="63" t="s">
        <v>43</v>
      </c>
    </row>
    <row r="10" spans="1:8">
      <c r="A10" s="49" t="s">
        <v>221</v>
      </c>
      <c r="B10" s="59" t="s">
        <v>43</v>
      </c>
      <c r="C10" s="59" t="s">
        <v>43</v>
      </c>
      <c r="D10" s="132">
        <v>4.7999999999999996E-3</v>
      </c>
      <c r="E10" s="132">
        <v>4.7999999999999996E-3</v>
      </c>
      <c r="F10" s="59" t="s">
        <v>43</v>
      </c>
      <c r="G10" s="59" t="s">
        <v>43</v>
      </c>
      <c r="H10" s="63" t="s">
        <v>43</v>
      </c>
    </row>
    <row r="11" spans="1:8" ht="15.75" thickBot="1">
      <c r="A11" s="72" t="s">
        <v>222</v>
      </c>
      <c r="B11" s="136">
        <v>1E-3</v>
      </c>
      <c r="C11" s="136">
        <v>1E-3</v>
      </c>
      <c r="D11" s="136">
        <v>4.7999999999999996E-3</v>
      </c>
      <c r="E11" s="136">
        <v>4.7999999999999996E-3</v>
      </c>
      <c r="F11" s="137">
        <v>0.06</v>
      </c>
      <c r="G11" s="137">
        <v>0.04</v>
      </c>
      <c r="H11" s="139">
        <v>0.02</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I9"/>
  <sheetViews>
    <sheetView workbookViewId="0">
      <selection activeCell="A19" sqref="A19"/>
    </sheetView>
  </sheetViews>
  <sheetFormatPr baseColWidth="10" defaultRowHeight="15"/>
  <cols>
    <col min="1" max="1" width="45.7109375" style="46" customWidth="1"/>
    <col min="2" max="2" width="15.7109375" style="55" customWidth="1"/>
    <col min="3" max="8" width="15.7109375" style="46" customWidth="1"/>
    <col min="9" max="9" width="15.7109375" customWidth="1"/>
    <col min="10" max="16384" width="11.42578125" style="46"/>
  </cols>
  <sheetData>
    <row r="1" spans="1:9">
      <c r="A1" s="140" t="s">
        <v>229</v>
      </c>
      <c r="B1" s="141" t="s">
        <v>45</v>
      </c>
      <c r="C1" s="52">
        <v>2017</v>
      </c>
      <c r="D1" s="52">
        <v>2018</v>
      </c>
      <c r="E1" s="52">
        <v>2019</v>
      </c>
      <c r="F1" s="52">
        <v>2020</v>
      </c>
      <c r="G1" s="52">
        <v>2021</v>
      </c>
      <c r="H1" s="52">
        <v>2022</v>
      </c>
      <c r="I1" s="54">
        <v>2023</v>
      </c>
    </row>
    <row r="2" spans="1:9">
      <c r="A2" s="49" t="s">
        <v>223</v>
      </c>
      <c r="B2" s="85" t="s">
        <v>44</v>
      </c>
      <c r="C2" s="58">
        <v>201315</v>
      </c>
      <c r="D2" s="58">
        <v>205857</v>
      </c>
      <c r="E2" s="58">
        <v>182141</v>
      </c>
      <c r="F2" s="58">
        <v>192588</v>
      </c>
      <c r="G2" s="58">
        <v>203746</v>
      </c>
      <c r="H2" s="58">
        <v>200143</v>
      </c>
      <c r="I2" s="61">
        <v>207041</v>
      </c>
    </row>
    <row r="3" spans="1:9" ht="18">
      <c r="A3" s="142" t="s">
        <v>224</v>
      </c>
      <c r="B3" s="85" t="s">
        <v>191</v>
      </c>
      <c r="C3" s="53">
        <v>43</v>
      </c>
      <c r="D3" s="53">
        <v>76</v>
      </c>
      <c r="E3" s="53">
        <v>0</v>
      </c>
      <c r="F3" s="53">
        <v>0</v>
      </c>
      <c r="G3" s="53">
        <v>0</v>
      </c>
      <c r="H3" s="53">
        <v>0</v>
      </c>
      <c r="I3" s="105">
        <v>0</v>
      </c>
    </row>
    <row r="4" spans="1:9">
      <c r="A4" s="49" t="s">
        <v>225</v>
      </c>
      <c r="B4" s="85" t="s">
        <v>44</v>
      </c>
      <c r="C4" s="58">
        <v>304850</v>
      </c>
      <c r="D4" s="58">
        <v>272780</v>
      </c>
      <c r="E4" s="58">
        <v>265000</v>
      </c>
      <c r="F4" s="58">
        <v>258132</v>
      </c>
      <c r="G4" s="58">
        <v>318242</v>
      </c>
      <c r="H4" s="58">
        <v>251962</v>
      </c>
      <c r="I4" s="61">
        <v>231432</v>
      </c>
    </row>
    <row r="5" spans="1:9" ht="18">
      <c r="A5" s="142" t="s">
        <v>224</v>
      </c>
      <c r="B5" s="85" t="s">
        <v>191</v>
      </c>
      <c r="C5" s="53">
        <f>C4*0.2/1000</f>
        <v>60.97</v>
      </c>
      <c r="D5" s="53">
        <f t="shared" ref="D5:I5" si="0">D4*0.2/1000</f>
        <v>54.555999999999997</v>
      </c>
      <c r="E5" s="53">
        <f t="shared" si="0"/>
        <v>53</v>
      </c>
      <c r="F5" s="53">
        <f t="shared" si="0"/>
        <v>51.626400000000004</v>
      </c>
      <c r="G5" s="53">
        <f t="shared" si="0"/>
        <v>63.648400000000002</v>
      </c>
      <c r="H5" s="53">
        <f t="shared" si="0"/>
        <v>50.392400000000002</v>
      </c>
      <c r="I5" s="105">
        <f t="shared" si="0"/>
        <v>46.2864</v>
      </c>
    </row>
    <row r="6" spans="1:9">
      <c r="A6" s="49" t="s">
        <v>226</v>
      </c>
      <c r="B6" s="85" t="s">
        <v>189</v>
      </c>
      <c r="C6" s="58">
        <v>3582</v>
      </c>
      <c r="D6" s="58">
        <v>2305</v>
      </c>
      <c r="E6" s="58">
        <v>3611</v>
      </c>
      <c r="F6" s="58">
        <v>2300</v>
      </c>
      <c r="G6" s="58">
        <v>3801</v>
      </c>
      <c r="H6" s="58">
        <v>2243</v>
      </c>
      <c r="I6" s="61">
        <v>2142</v>
      </c>
    </row>
    <row r="7" spans="1:9" ht="18">
      <c r="A7" s="142" t="s">
        <v>224</v>
      </c>
      <c r="B7" s="85" t="s">
        <v>191</v>
      </c>
      <c r="C7" s="53">
        <f t="shared" ref="C7:H7" si="1">(C6*9.91)*2.676492/1000</f>
        <v>95.009095949040017</v>
      </c>
      <c r="D7" s="53">
        <f t="shared" si="1"/>
        <v>61.1379023346</v>
      </c>
      <c r="E7" s="53">
        <f t="shared" si="1"/>
        <v>95.778292984920014</v>
      </c>
      <c r="F7" s="53">
        <f t="shared" si="1"/>
        <v>61.005282156</v>
      </c>
      <c r="G7" s="53">
        <f t="shared" si="1"/>
        <v>100.81785977172002</v>
      </c>
      <c r="H7" s="53">
        <f t="shared" si="1"/>
        <v>59.493412119960006</v>
      </c>
      <c r="I7" s="105">
        <f>(I6*9.91)*2.676492/1000</f>
        <v>56.814484512240007</v>
      </c>
    </row>
    <row r="8" spans="1:9">
      <c r="A8" s="49" t="s">
        <v>227</v>
      </c>
      <c r="B8" s="85" t="s">
        <v>189</v>
      </c>
      <c r="C8" s="53">
        <v>948</v>
      </c>
      <c r="D8" s="53">
        <v>739</v>
      </c>
      <c r="E8" s="58">
        <v>1027</v>
      </c>
      <c r="F8" s="53">
        <v>724</v>
      </c>
      <c r="G8" s="53">
        <v>726</v>
      </c>
      <c r="H8" s="53">
        <v>729</v>
      </c>
      <c r="I8" s="61">
        <v>1110</v>
      </c>
    </row>
    <row r="9" spans="1:9" ht="18.75" thickBot="1">
      <c r="A9" s="51" t="s">
        <v>228</v>
      </c>
      <c r="B9" s="86" t="s">
        <v>191</v>
      </c>
      <c r="C9" s="73">
        <f>C3+C5+C7</f>
        <v>198.97909594904002</v>
      </c>
      <c r="D9" s="73">
        <f t="shared" ref="D9:H9" si="2">D3+D5+D7</f>
        <v>191.69390233459998</v>
      </c>
      <c r="E9" s="73">
        <f t="shared" si="2"/>
        <v>148.77829298492003</v>
      </c>
      <c r="F9" s="73">
        <f t="shared" si="2"/>
        <v>112.63168215600001</v>
      </c>
      <c r="G9" s="73">
        <f t="shared" si="2"/>
        <v>164.46625977172002</v>
      </c>
      <c r="H9" s="73">
        <f t="shared" si="2"/>
        <v>109.88581211996001</v>
      </c>
      <c r="I9" s="146">
        <f>I3+I5+I7</f>
        <v>103.10088451224001</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M27" sqref="M27"/>
    </sheetView>
  </sheetViews>
  <sheetFormatPr baseColWidth="10" defaultRowHeight="1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O26" sqref="O26"/>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16"/>
  <sheetViews>
    <sheetView workbookViewId="0">
      <selection activeCell="B27" sqref="B27"/>
    </sheetView>
  </sheetViews>
  <sheetFormatPr baseColWidth="10" defaultRowHeight="15"/>
  <cols>
    <col min="1" max="4" width="30.7109375" style="3" customWidth="1"/>
    <col min="5" max="7" width="11.42578125" style="3"/>
  </cols>
  <sheetData>
    <row r="1" spans="1:4" ht="15.75">
      <c r="A1" s="223" t="s">
        <v>231</v>
      </c>
      <c r="B1" s="223"/>
      <c r="C1" s="223"/>
      <c r="D1" s="223"/>
    </row>
    <row r="2" spans="1:4" ht="15.75" thickBot="1"/>
    <row r="3" spans="1:4" ht="30">
      <c r="A3" s="30">
        <v>2021</v>
      </c>
      <c r="B3" s="31" t="s">
        <v>86</v>
      </c>
      <c r="C3" s="32" t="s">
        <v>87</v>
      </c>
      <c r="D3" s="33" t="s">
        <v>88</v>
      </c>
    </row>
    <row r="4" spans="1:4">
      <c r="A4" s="34" t="s">
        <v>85</v>
      </c>
      <c r="B4" s="29">
        <v>407</v>
      </c>
      <c r="C4" s="29">
        <v>13.4</v>
      </c>
      <c r="D4" s="35">
        <v>54.7</v>
      </c>
    </row>
    <row r="5" spans="1:4">
      <c r="A5" s="34" t="s">
        <v>16</v>
      </c>
      <c r="B5" s="29">
        <v>51.6</v>
      </c>
      <c r="C5" s="29">
        <v>27.3</v>
      </c>
      <c r="D5" s="35">
        <v>14.1</v>
      </c>
    </row>
    <row r="6" spans="1:4" ht="15.75" thickBot="1">
      <c r="A6" s="36" t="s">
        <v>17</v>
      </c>
      <c r="B6" s="37">
        <v>26.3</v>
      </c>
      <c r="C6" s="37">
        <v>3.2</v>
      </c>
      <c r="D6" s="38">
        <v>0.8</v>
      </c>
    </row>
    <row r="7" spans="1:4" ht="15.75" thickBot="1"/>
    <row r="8" spans="1:4">
      <c r="A8" s="40">
        <v>2022</v>
      </c>
      <c r="B8" s="41" t="s">
        <v>89</v>
      </c>
      <c r="C8" s="41" t="s">
        <v>90</v>
      </c>
      <c r="D8" s="42" t="s">
        <v>91</v>
      </c>
    </row>
    <row r="9" spans="1:4">
      <c r="A9" s="34" t="s">
        <v>85</v>
      </c>
      <c r="B9" s="39">
        <v>2E-3</v>
      </c>
      <c r="C9" s="39">
        <v>0.192</v>
      </c>
      <c r="D9" s="43">
        <v>0.80600000000000005</v>
      </c>
    </row>
    <row r="10" spans="1:4">
      <c r="A10" s="34" t="s">
        <v>16</v>
      </c>
      <c r="B10" s="39">
        <v>0.185</v>
      </c>
      <c r="C10" s="39">
        <v>0.18099999999999999</v>
      </c>
      <c r="D10" s="43">
        <v>0.63400000000000001</v>
      </c>
    </row>
    <row r="11" spans="1:4" ht="15.75" thickBot="1">
      <c r="A11" s="36" t="s">
        <v>17</v>
      </c>
      <c r="B11" s="44">
        <v>5.0000000000000001E-3</v>
      </c>
      <c r="C11" s="44">
        <v>0.23400000000000001</v>
      </c>
      <c r="D11" s="45">
        <v>0.76100000000000001</v>
      </c>
    </row>
    <row r="12" spans="1:4" ht="15.75" thickBot="1"/>
    <row r="13" spans="1:4">
      <c r="A13" s="167">
        <v>2023</v>
      </c>
      <c r="B13" s="168" t="s">
        <v>89</v>
      </c>
      <c r="C13" s="168" t="s">
        <v>90</v>
      </c>
      <c r="D13" s="169" t="s">
        <v>91</v>
      </c>
    </row>
    <row r="14" spans="1:4">
      <c r="A14" s="34" t="s">
        <v>85</v>
      </c>
      <c r="B14" s="39">
        <v>3.0000000000000001E-3</v>
      </c>
      <c r="C14" s="39">
        <v>0.33800000000000002</v>
      </c>
      <c r="D14" s="43">
        <v>0.66</v>
      </c>
    </row>
    <row r="15" spans="1:4">
      <c r="A15" s="34" t="s">
        <v>16</v>
      </c>
      <c r="B15" s="39">
        <v>8.6999999999999994E-2</v>
      </c>
      <c r="C15" s="39">
        <v>0.22600000000000001</v>
      </c>
      <c r="D15" s="43" t="s">
        <v>230</v>
      </c>
    </row>
    <row r="16" spans="1:4" ht="15.75" thickBot="1">
      <c r="A16" s="36" t="s">
        <v>17</v>
      </c>
      <c r="B16" s="44">
        <v>7.0000000000000001E-3</v>
      </c>
      <c r="C16" s="44">
        <v>0.34100000000000003</v>
      </c>
      <c r="D16" s="45">
        <v>0.65200000000000002</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topLeftCell="A7" workbookViewId="0">
      <selection activeCell="U23" sqref="U23"/>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U37" sqref="U37"/>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B1:Q43"/>
  <sheetViews>
    <sheetView workbookViewId="0">
      <selection activeCell="T20" sqref="T20"/>
    </sheetView>
  </sheetViews>
  <sheetFormatPr baseColWidth="10" defaultRowHeight="15"/>
  <sheetData>
    <row r="1" spans="2:17">
      <c r="B1" s="170"/>
      <c r="C1" s="170"/>
      <c r="D1" s="170"/>
      <c r="E1" s="170"/>
      <c r="F1" s="170"/>
      <c r="G1" s="170"/>
      <c r="H1" s="170"/>
      <c r="I1" s="170"/>
      <c r="J1" s="170"/>
      <c r="K1" s="170"/>
      <c r="L1" s="170"/>
      <c r="M1" s="170"/>
      <c r="N1" s="170"/>
      <c r="O1" s="170"/>
      <c r="P1" s="170"/>
      <c r="Q1" s="170"/>
    </row>
    <row r="2" spans="2:17">
      <c r="B2" s="170"/>
      <c r="C2" s="170"/>
      <c r="D2" s="170"/>
      <c r="E2" s="170"/>
      <c r="F2" s="170"/>
      <c r="G2" s="170"/>
      <c r="H2" s="170"/>
      <c r="I2" s="170"/>
      <c r="J2" s="170"/>
      <c r="K2" s="170"/>
      <c r="L2" s="170"/>
      <c r="M2" s="170"/>
      <c r="N2" s="170"/>
      <c r="O2" s="170"/>
      <c r="P2" s="170"/>
      <c r="Q2" s="170"/>
    </row>
    <row r="3" spans="2:17">
      <c r="B3" s="170"/>
      <c r="C3" s="170"/>
      <c r="D3" s="170"/>
      <c r="E3" s="170"/>
      <c r="F3" s="170"/>
      <c r="G3" s="170"/>
      <c r="H3" s="170"/>
      <c r="I3" s="170"/>
      <c r="J3" s="170"/>
      <c r="K3" s="170"/>
      <c r="L3" s="170"/>
      <c r="M3" s="170"/>
      <c r="N3" s="170"/>
      <c r="O3" s="170"/>
      <c r="P3" s="170"/>
      <c r="Q3" s="170"/>
    </row>
    <row r="4" spans="2:17">
      <c r="B4" s="170"/>
      <c r="C4" s="170"/>
      <c r="D4" s="170"/>
      <c r="E4" s="170"/>
      <c r="F4" s="170"/>
      <c r="G4" s="170"/>
      <c r="H4" s="170"/>
      <c r="I4" s="170"/>
      <c r="J4" s="170"/>
      <c r="K4" s="170"/>
      <c r="L4" s="170"/>
      <c r="M4" s="170"/>
      <c r="N4" s="170"/>
      <c r="O4" s="170"/>
      <c r="P4" s="170"/>
      <c r="Q4" s="170"/>
    </row>
    <row r="5" spans="2:17">
      <c r="B5" s="170"/>
      <c r="C5" s="170"/>
      <c r="D5" s="170"/>
      <c r="E5" s="170"/>
      <c r="F5" s="170"/>
      <c r="G5" s="170"/>
      <c r="H5" s="170"/>
      <c r="I5" s="170"/>
      <c r="J5" s="170"/>
      <c r="K5" s="170"/>
      <c r="L5" s="170"/>
      <c r="M5" s="170"/>
      <c r="N5" s="170"/>
      <c r="O5" s="170"/>
      <c r="P5" s="170"/>
      <c r="Q5" s="170"/>
    </row>
    <row r="6" spans="2:17">
      <c r="B6" s="170"/>
      <c r="C6" s="170"/>
      <c r="D6" s="170"/>
      <c r="E6" s="170"/>
      <c r="F6" s="170"/>
      <c r="G6" s="170"/>
      <c r="H6" s="170"/>
      <c r="I6" s="170"/>
      <c r="J6" s="170"/>
      <c r="K6" s="170"/>
      <c r="L6" s="170"/>
      <c r="M6" s="170"/>
      <c r="N6" s="170"/>
      <c r="O6" s="170"/>
      <c r="P6" s="170"/>
      <c r="Q6" s="170"/>
    </row>
    <row r="7" spans="2:17">
      <c r="B7" s="170"/>
      <c r="C7" s="170"/>
      <c r="D7" s="170"/>
      <c r="E7" s="170"/>
      <c r="F7" s="170"/>
      <c r="G7" s="170"/>
      <c r="H7" s="170"/>
      <c r="I7" s="170"/>
      <c r="J7" s="170"/>
      <c r="K7" s="170"/>
      <c r="L7" s="170"/>
      <c r="M7" s="170"/>
      <c r="N7" s="170"/>
      <c r="O7" s="170"/>
      <c r="P7" s="170"/>
      <c r="Q7" s="170"/>
    </row>
    <row r="8" spans="2:17">
      <c r="B8" s="170"/>
      <c r="C8" s="170"/>
      <c r="D8" s="170"/>
      <c r="E8" s="170"/>
      <c r="F8" s="170"/>
      <c r="G8" s="170"/>
      <c r="H8" s="170"/>
      <c r="I8" s="170"/>
      <c r="J8" s="170"/>
      <c r="K8" s="170"/>
      <c r="L8" s="170"/>
      <c r="M8" s="170"/>
      <c r="N8" s="170"/>
      <c r="O8" s="170"/>
      <c r="P8" s="170"/>
      <c r="Q8" s="170"/>
    </row>
    <row r="9" spans="2:17">
      <c r="B9" s="170"/>
      <c r="C9" s="170"/>
      <c r="D9" s="170"/>
      <c r="E9" s="170"/>
      <c r="F9" s="170"/>
      <c r="G9" s="170"/>
      <c r="H9" s="170"/>
      <c r="I9" s="170"/>
      <c r="J9" s="170"/>
      <c r="K9" s="170"/>
      <c r="L9" s="170"/>
      <c r="M9" s="170"/>
      <c r="N9" s="170"/>
      <c r="O9" s="170"/>
      <c r="P9" s="170"/>
      <c r="Q9" s="170"/>
    </row>
    <row r="10" spans="2:17">
      <c r="B10" s="170"/>
      <c r="C10" s="170"/>
      <c r="D10" s="170"/>
      <c r="E10" s="170"/>
      <c r="F10" s="170"/>
      <c r="G10" s="170"/>
      <c r="H10" s="170"/>
      <c r="I10" s="170"/>
      <c r="J10" s="170"/>
      <c r="K10" s="170"/>
      <c r="L10" s="170"/>
      <c r="M10" s="170"/>
      <c r="N10" s="170"/>
      <c r="O10" s="170"/>
      <c r="P10" s="170"/>
      <c r="Q10" s="170"/>
    </row>
    <row r="11" spans="2:17">
      <c r="B11" s="170"/>
      <c r="C11" s="170"/>
      <c r="D11" s="170"/>
      <c r="E11" s="170"/>
      <c r="F11" s="170"/>
      <c r="G11" s="170"/>
      <c r="H11" s="170"/>
      <c r="I11" s="170"/>
      <c r="J11" s="170"/>
      <c r="K11" s="170"/>
      <c r="L11" s="170"/>
      <c r="M11" s="170"/>
      <c r="N11" s="170"/>
      <c r="O11" s="170"/>
      <c r="P11" s="170"/>
      <c r="Q11" s="170"/>
    </row>
    <row r="12" spans="2:17">
      <c r="B12" s="170"/>
      <c r="C12" s="170"/>
      <c r="D12" s="170"/>
      <c r="E12" s="170"/>
      <c r="F12" s="170"/>
      <c r="G12" s="170"/>
      <c r="H12" s="170"/>
      <c r="I12" s="170"/>
      <c r="J12" s="170"/>
      <c r="K12" s="170"/>
      <c r="L12" s="170"/>
      <c r="M12" s="170"/>
      <c r="N12" s="170"/>
      <c r="O12" s="170"/>
      <c r="P12" s="170"/>
      <c r="Q12" s="170"/>
    </row>
    <row r="13" spans="2:17">
      <c r="B13" s="170"/>
      <c r="C13" s="170"/>
      <c r="D13" s="170"/>
      <c r="E13" s="170"/>
      <c r="F13" s="170"/>
      <c r="G13" s="170"/>
      <c r="H13" s="170"/>
      <c r="I13" s="170"/>
      <c r="J13" s="170"/>
      <c r="K13" s="170"/>
      <c r="L13" s="170"/>
      <c r="M13" s="170"/>
      <c r="N13" s="170"/>
      <c r="O13" s="170"/>
      <c r="P13" s="170"/>
      <c r="Q13" s="170"/>
    </row>
    <row r="14" spans="2:17">
      <c r="B14" s="170"/>
      <c r="C14" s="170"/>
      <c r="D14" s="170"/>
      <c r="E14" s="170"/>
      <c r="F14" s="170"/>
      <c r="G14" s="170"/>
      <c r="H14" s="170"/>
      <c r="I14" s="170"/>
      <c r="J14" s="170"/>
      <c r="K14" s="170"/>
      <c r="L14" s="170"/>
      <c r="M14" s="170"/>
      <c r="N14" s="170"/>
      <c r="O14" s="170"/>
      <c r="P14" s="170"/>
      <c r="Q14" s="170"/>
    </row>
    <row r="15" spans="2:17">
      <c r="B15" s="170"/>
      <c r="C15" s="170"/>
      <c r="D15" s="170"/>
      <c r="E15" s="170"/>
      <c r="F15" s="170"/>
      <c r="G15" s="170"/>
      <c r="H15" s="170"/>
      <c r="I15" s="170"/>
      <c r="J15" s="170"/>
      <c r="K15" s="170"/>
      <c r="L15" s="170"/>
      <c r="M15" s="170"/>
      <c r="N15" s="170"/>
      <c r="O15" s="170"/>
      <c r="P15" s="170"/>
      <c r="Q15" s="170"/>
    </row>
    <row r="16" spans="2:17">
      <c r="B16" s="170"/>
      <c r="C16" s="170"/>
      <c r="D16" s="170"/>
      <c r="E16" s="170"/>
      <c r="F16" s="170"/>
      <c r="G16" s="170"/>
      <c r="H16" s="170"/>
      <c r="I16" s="170"/>
      <c r="J16" s="170"/>
      <c r="K16" s="170"/>
      <c r="L16" s="170"/>
      <c r="M16" s="170"/>
      <c r="N16" s="170"/>
      <c r="O16" s="170"/>
      <c r="P16" s="170"/>
      <c r="Q16" s="170"/>
    </row>
    <row r="17" spans="2:17">
      <c r="B17" s="170"/>
      <c r="C17" s="170"/>
      <c r="D17" s="170"/>
      <c r="E17" s="170"/>
      <c r="F17" s="170"/>
      <c r="G17" s="170"/>
      <c r="H17" s="170"/>
      <c r="I17" s="170"/>
      <c r="J17" s="170"/>
      <c r="K17" s="170"/>
      <c r="L17" s="170"/>
      <c r="M17" s="170"/>
      <c r="N17" s="170"/>
      <c r="O17" s="170"/>
      <c r="P17" s="170"/>
      <c r="Q17" s="170"/>
    </row>
    <row r="18" spans="2:17">
      <c r="B18" s="170"/>
      <c r="C18" s="170"/>
      <c r="D18" s="170"/>
      <c r="E18" s="170"/>
      <c r="F18" s="170"/>
      <c r="G18" s="170"/>
      <c r="H18" s="170"/>
      <c r="I18" s="170"/>
      <c r="J18" s="170"/>
      <c r="K18" s="170"/>
      <c r="L18" s="170"/>
      <c r="M18" s="170"/>
      <c r="N18" s="170"/>
      <c r="O18" s="170"/>
      <c r="P18" s="170"/>
      <c r="Q18" s="170"/>
    </row>
    <row r="19" spans="2:17">
      <c r="B19" s="170"/>
      <c r="C19" s="170"/>
      <c r="D19" s="170"/>
      <c r="E19" s="170"/>
      <c r="F19" s="170"/>
      <c r="G19" s="170"/>
      <c r="H19" s="170"/>
      <c r="I19" s="170"/>
      <c r="J19" s="170"/>
      <c r="K19" s="170"/>
      <c r="L19" s="170"/>
      <c r="M19" s="170"/>
      <c r="N19" s="170"/>
      <c r="O19" s="170"/>
      <c r="P19" s="170"/>
      <c r="Q19" s="170"/>
    </row>
    <row r="20" spans="2:17">
      <c r="B20" s="170"/>
      <c r="C20" s="170"/>
      <c r="D20" s="170"/>
      <c r="E20" s="170"/>
      <c r="F20" s="170"/>
      <c r="G20" s="170"/>
      <c r="H20" s="170"/>
      <c r="I20" s="170"/>
      <c r="J20" s="170"/>
      <c r="K20" s="170"/>
      <c r="L20" s="170"/>
      <c r="M20" s="170"/>
      <c r="N20" s="170"/>
      <c r="O20" s="170"/>
      <c r="P20" s="170"/>
      <c r="Q20" s="170"/>
    </row>
    <row r="21" spans="2:17">
      <c r="B21" s="170"/>
      <c r="C21" s="170"/>
      <c r="D21" s="170"/>
      <c r="E21" s="170"/>
      <c r="F21" s="170"/>
      <c r="G21" s="170"/>
      <c r="H21" s="170"/>
      <c r="I21" s="170"/>
      <c r="J21" s="170"/>
      <c r="K21" s="170"/>
      <c r="L21" s="170"/>
      <c r="M21" s="170"/>
      <c r="N21" s="170"/>
      <c r="O21" s="170"/>
      <c r="P21" s="170"/>
      <c r="Q21" s="170"/>
    </row>
    <row r="22" spans="2:17">
      <c r="B22" s="170"/>
      <c r="C22" s="170"/>
      <c r="D22" s="170"/>
      <c r="E22" s="170"/>
      <c r="F22" s="170"/>
      <c r="G22" s="170"/>
      <c r="H22" s="170"/>
      <c r="I22" s="170"/>
      <c r="J22" s="170"/>
      <c r="K22" s="170"/>
      <c r="L22" s="170"/>
      <c r="M22" s="170"/>
      <c r="N22" s="170"/>
      <c r="O22" s="170"/>
      <c r="P22" s="170"/>
      <c r="Q22" s="170"/>
    </row>
    <row r="23" spans="2:17">
      <c r="B23" s="170"/>
      <c r="C23" s="170"/>
      <c r="D23" s="170"/>
      <c r="E23" s="170"/>
      <c r="F23" s="170"/>
      <c r="G23" s="170"/>
      <c r="H23" s="170"/>
      <c r="I23" s="170"/>
      <c r="J23" s="170"/>
      <c r="K23" s="170"/>
      <c r="L23" s="170"/>
      <c r="M23" s="170"/>
      <c r="N23" s="170"/>
      <c r="O23" s="170"/>
      <c r="P23" s="170"/>
      <c r="Q23" s="170"/>
    </row>
    <row r="24" spans="2:17">
      <c r="B24" s="170"/>
      <c r="C24" s="170"/>
      <c r="D24" s="170"/>
      <c r="E24" s="170"/>
      <c r="F24" s="170"/>
      <c r="G24" s="170"/>
      <c r="H24" s="170"/>
      <c r="I24" s="170"/>
      <c r="J24" s="170"/>
      <c r="K24" s="170"/>
      <c r="L24" s="170"/>
      <c r="M24" s="170"/>
      <c r="N24" s="170"/>
      <c r="O24" s="170"/>
      <c r="P24" s="170"/>
      <c r="Q24" s="170"/>
    </row>
    <row r="25" spans="2:17">
      <c r="B25" s="170"/>
      <c r="C25" s="170"/>
      <c r="D25" s="170"/>
      <c r="E25" s="170"/>
      <c r="F25" s="170"/>
      <c r="G25" s="170"/>
      <c r="H25" s="170"/>
      <c r="I25" s="170"/>
      <c r="J25" s="170"/>
      <c r="K25" s="170"/>
      <c r="L25" s="170"/>
      <c r="M25" s="170"/>
      <c r="N25" s="170"/>
      <c r="O25" s="170"/>
      <c r="P25" s="170"/>
      <c r="Q25" s="170"/>
    </row>
    <row r="26" spans="2:17">
      <c r="B26" s="170"/>
      <c r="C26" s="170"/>
      <c r="D26" s="170"/>
      <c r="E26" s="170"/>
      <c r="F26" s="170"/>
      <c r="G26" s="170"/>
      <c r="H26" s="170"/>
      <c r="I26" s="170"/>
      <c r="J26" s="170"/>
      <c r="K26" s="170"/>
      <c r="L26" s="170"/>
      <c r="M26" s="170"/>
      <c r="N26" s="170"/>
      <c r="O26" s="170"/>
      <c r="P26" s="170"/>
      <c r="Q26" s="170"/>
    </row>
    <row r="27" spans="2:17">
      <c r="B27" s="170"/>
      <c r="C27" s="170"/>
      <c r="D27" s="170"/>
      <c r="E27" s="170"/>
      <c r="F27" s="170"/>
      <c r="G27" s="170"/>
      <c r="H27" s="170"/>
      <c r="I27" s="170"/>
      <c r="J27" s="170"/>
      <c r="K27" s="170"/>
      <c r="L27" s="170"/>
      <c r="M27" s="170"/>
      <c r="N27" s="170"/>
      <c r="O27" s="170"/>
      <c r="P27" s="170"/>
      <c r="Q27" s="170"/>
    </row>
    <row r="28" spans="2:17">
      <c r="B28" s="170"/>
      <c r="C28" s="170"/>
      <c r="D28" s="170"/>
      <c r="E28" s="170"/>
      <c r="F28" s="170"/>
      <c r="G28" s="170"/>
      <c r="H28" s="170"/>
      <c r="I28" s="170"/>
      <c r="J28" s="170"/>
      <c r="K28" s="170"/>
      <c r="L28" s="170"/>
      <c r="M28" s="170"/>
      <c r="N28" s="170"/>
      <c r="O28" s="170"/>
      <c r="P28" s="170"/>
      <c r="Q28" s="170"/>
    </row>
    <row r="29" spans="2:17">
      <c r="B29" s="170"/>
      <c r="C29" s="170"/>
      <c r="D29" s="170"/>
      <c r="E29" s="170"/>
      <c r="F29" s="170"/>
      <c r="G29" s="170"/>
      <c r="H29" s="170"/>
      <c r="I29" s="170"/>
      <c r="J29" s="170"/>
      <c r="K29" s="170"/>
      <c r="L29" s="170"/>
      <c r="M29" s="170"/>
      <c r="N29" s="170"/>
      <c r="O29" s="170"/>
      <c r="P29" s="170"/>
      <c r="Q29" s="170"/>
    </row>
    <row r="30" spans="2:17">
      <c r="B30" s="170"/>
      <c r="C30" s="170"/>
      <c r="D30" s="170"/>
      <c r="E30" s="170"/>
      <c r="F30" s="170"/>
      <c r="G30" s="170"/>
      <c r="H30" s="170"/>
      <c r="I30" s="170"/>
      <c r="J30" s="170"/>
      <c r="K30" s="170"/>
      <c r="L30" s="170"/>
      <c r="M30" s="170"/>
      <c r="N30" s="170"/>
      <c r="O30" s="170"/>
      <c r="P30" s="170"/>
      <c r="Q30" s="170"/>
    </row>
    <row r="31" spans="2:17">
      <c r="B31" s="170"/>
      <c r="C31" s="170"/>
      <c r="D31" s="170"/>
      <c r="E31" s="170"/>
      <c r="F31" s="170"/>
      <c r="G31" s="170"/>
      <c r="H31" s="170"/>
      <c r="I31" s="170"/>
      <c r="J31" s="170"/>
      <c r="K31" s="170"/>
      <c r="L31" s="170"/>
      <c r="M31" s="170"/>
      <c r="N31" s="170"/>
      <c r="O31" s="170"/>
      <c r="P31" s="170"/>
      <c r="Q31" s="170"/>
    </row>
    <row r="32" spans="2:17">
      <c r="B32" s="170"/>
      <c r="C32" s="170"/>
      <c r="D32" s="170"/>
      <c r="E32" s="170"/>
      <c r="F32" s="170"/>
      <c r="G32" s="170"/>
      <c r="H32" s="170"/>
      <c r="I32" s="170"/>
      <c r="J32" s="170"/>
      <c r="K32" s="170"/>
      <c r="L32" s="170"/>
      <c r="M32" s="170"/>
      <c r="N32" s="170"/>
      <c r="O32" s="170"/>
      <c r="P32" s="170"/>
      <c r="Q32" s="170"/>
    </row>
    <row r="33" spans="2:17">
      <c r="B33" s="170"/>
      <c r="C33" s="170"/>
      <c r="D33" s="170"/>
      <c r="E33" s="170"/>
      <c r="F33" s="170"/>
      <c r="G33" s="170"/>
      <c r="H33" s="170"/>
      <c r="I33" s="170"/>
      <c r="J33" s="170"/>
      <c r="K33" s="170"/>
      <c r="L33" s="170"/>
      <c r="M33" s="170"/>
      <c r="N33" s="170"/>
      <c r="O33" s="170"/>
      <c r="P33" s="170"/>
      <c r="Q33" s="170"/>
    </row>
    <row r="34" spans="2:17">
      <c r="B34" s="170"/>
      <c r="C34" s="170"/>
      <c r="D34" s="170"/>
      <c r="E34" s="170"/>
      <c r="F34" s="170"/>
      <c r="G34" s="170"/>
      <c r="H34" s="170"/>
      <c r="I34" s="170"/>
      <c r="J34" s="170"/>
      <c r="K34" s="170"/>
      <c r="L34" s="170"/>
      <c r="M34" s="170"/>
      <c r="N34" s="170"/>
      <c r="O34" s="170"/>
      <c r="P34" s="170"/>
      <c r="Q34" s="170"/>
    </row>
    <row r="35" spans="2:17">
      <c r="B35" s="170"/>
      <c r="C35" s="170"/>
      <c r="D35" s="170"/>
      <c r="E35" s="170"/>
      <c r="F35" s="170"/>
      <c r="G35" s="170"/>
      <c r="H35" s="170"/>
      <c r="I35" s="170"/>
      <c r="J35" s="170"/>
      <c r="K35" s="170"/>
      <c r="L35" s="170"/>
      <c r="M35" s="170"/>
      <c r="N35" s="170"/>
      <c r="O35" s="170"/>
      <c r="P35" s="170"/>
      <c r="Q35" s="170"/>
    </row>
    <row r="36" spans="2:17">
      <c r="B36" s="170"/>
      <c r="C36" s="170"/>
      <c r="D36" s="170"/>
      <c r="E36" s="170"/>
      <c r="F36" s="170"/>
      <c r="G36" s="170"/>
      <c r="H36" s="170"/>
      <c r="I36" s="170"/>
      <c r="J36" s="170"/>
      <c r="K36" s="170"/>
      <c r="L36" s="170"/>
      <c r="M36" s="170"/>
      <c r="N36" s="170"/>
      <c r="O36" s="170"/>
      <c r="P36" s="170"/>
      <c r="Q36" s="170"/>
    </row>
    <row r="37" spans="2:17">
      <c r="B37" s="170"/>
      <c r="C37" s="170"/>
      <c r="D37" s="170"/>
      <c r="E37" s="170"/>
      <c r="F37" s="170"/>
      <c r="G37" s="170"/>
      <c r="H37" s="170"/>
      <c r="I37" s="170"/>
      <c r="J37" s="170"/>
      <c r="K37" s="170"/>
      <c r="L37" s="170"/>
      <c r="M37" s="170"/>
      <c r="N37" s="170"/>
      <c r="O37" s="170"/>
      <c r="P37" s="170"/>
      <c r="Q37" s="170"/>
    </row>
    <row r="38" spans="2:17">
      <c r="B38" s="170"/>
      <c r="C38" s="170"/>
      <c r="D38" s="170"/>
      <c r="E38" s="170"/>
      <c r="F38" s="170"/>
      <c r="G38" s="170"/>
      <c r="H38" s="170"/>
      <c r="I38" s="170"/>
      <c r="J38" s="170"/>
      <c r="K38" s="170"/>
      <c r="L38" s="170"/>
      <c r="M38" s="170"/>
      <c r="N38" s="170"/>
      <c r="O38" s="170"/>
      <c r="P38" s="170"/>
      <c r="Q38" s="170"/>
    </row>
    <row r="39" spans="2:17">
      <c r="B39" s="170"/>
      <c r="C39" s="170"/>
      <c r="D39" s="170"/>
      <c r="E39" s="170"/>
      <c r="F39" s="170"/>
      <c r="G39" s="170"/>
      <c r="H39" s="170"/>
      <c r="I39" s="170"/>
      <c r="J39" s="170"/>
      <c r="K39" s="170"/>
      <c r="L39" s="170"/>
      <c r="M39" s="170"/>
      <c r="N39" s="170"/>
      <c r="O39" s="170"/>
      <c r="P39" s="170"/>
      <c r="Q39" s="170"/>
    </row>
    <row r="40" spans="2:17">
      <c r="B40" s="170"/>
      <c r="C40" s="170"/>
      <c r="D40" s="170"/>
      <c r="E40" s="170"/>
      <c r="F40" s="170"/>
      <c r="G40" s="170"/>
      <c r="H40" s="170"/>
      <c r="I40" s="170"/>
      <c r="J40" s="170"/>
      <c r="K40" s="170"/>
      <c r="L40" s="170"/>
      <c r="M40" s="170"/>
      <c r="N40" s="170"/>
      <c r="O40" s="170"/>
      <c r="P40" s="170"/>
      <c r="Q40" s="170"/>
    </row>
    <row r="41" spans="2:17">
      <c r="B41" s="170"/>
      <c r="C41" s="170"/>
      <c r="D41" s="170"/>
      <c r="E41" s="170"/>
      <c r="F41" s="170"/>
      <c r="G41" s="170"/>
      <c r="H41" s="170"/>
      <c r="I41" s="170"/>
      <c r="J41" s="170"/>
      <c r="K41" s="170"/>
      <c r="L41" s="170"/>
      <c r="M41" s="170"/>
      <c r="N41" s="170"/>
      <c r="O41" s="170"/>
      <c r="P41" s="170"/>
      <c r="Q41" s="170"/>
    </row>
    <row r="42" spans="2:17">
      <c r="B42" s="170"/>
      <c r="C42" s="170"/>
      <c r="D42" s="170"/>
      <c r="E42" s="170"/>
      <c r="F42" s="170"/>
      <c r="G42" s="170"/>
      <c r="H42" s="170"/>
      <c r="I42" s="170"/>
      <c r="J42" s="170"/>
      <c r="K42" s="170"/>
      <c r="L42" s="170"/>
      <c r="M42" s="170"/>
      <c r="N42" s="170"/>
      <c r="O42" s="170"/>
      <c r="P42" s="170"/>
      <c r="Q42" s="170"/>
    </row>
    <row r="43" spans="2:17">
      <c r="B43" s="170"/>
      <c r="C43" s="170"/>
      <c r="D43" s="170"/>
      <c r="E43" s="170"/>
      <c r="F43" s="170"/>
      <c r="G43" s="170"/>
      <c r="H43" s="170"/>
      <c r="I43" s="170"/>
      <c r="J43" s="170"/>
      <c r="K43" s="170"/>
      <c r="L43" s="170"/>
      <c r="M43" s="170"/>
      <c r="N43" s="170"/>
      <c r="O43" s="170"/>
      <c r="P43" s="170"/>
      <c r="Q43" s="170"/>
    </row>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H20"/>
  <sheetViews>
    <sheetView workbookViewId="0">
      <selection activeCell="H8" sqref="H8"/>
    </sheetView>
  </sheetViews>
  <sheetFormatPr baseColWidth="10" defaultRowHeight="15"/>
  <cols>
    <col min="1" max="1" width="42.7109375" style="3" customWidth="1"/>
    <col min="2" max="5" width="15.7109375" style="130" customWidth="1"/>
    <col min="6" max="6" width="16.5703125" style="130" customWidth="1"/>
    <col min="7" max="8" width="15.7109375" style="3" customWidth="1"/>
    <col min="9" max="16384" width="11.42578125" style="3"/>
  </cols>
  <sheetData>
    <row r="1" spans="1:8" ht="18.75" customHeight="1">
      <c r="A1" s="78"/>
      <c r="B1" s="129">
        <v>2017</v>
      </c>
      <c r="C1" s="147">
        <v>2018</v>
      </c>
      <c r="D1" s="147">
        <v>2019</v>
      </c>
      <c r="E1" s="147">
        <v>2020</v>
      </c>
      <c r="F1" s="147">
        <v>2021</v>
      </c>
      <c r="G1" s="147">
        <v>2022</v>
      </c>
      <c r="H1" s="25">
        <v>2023</v>
      </c>
    </row>
    <row r="2" spans="1:8">
      <c r="A2" s="34" t="s">
        <v>103</v>
      </c>
      <c r="B2" s="12" t="s">
        <v>18</v>
      </c>
      <c r="C2" s="12" t="s">
        <v>18</v>
      </c>
      <c r="D2" s="12" t="s">
        <v>18</v>
      </c>
      <c r="E2" s="12" t="s">
        <v>18</v>
      </c>
      <c r="F2" s="12" t="s">
        <v>18</v>
      </c>
      <c r="G2" s="12" t="s">
        <v>18</v>
      </c>
      <c r="H2" s="18" t="s">
        <v>232</v>
      </c>
    </row>
    <row r="3" spans="1:8">
      <c r="A3" s="34" t="s">
        <v>95</v>
      </c>
      <c r="B3" s="81">
        <v>24.4</v>
      </c>
      <c r="C3" s="81">
        <v>27</v>
      </c>
      <c r="D3" s="81">
        <v>31.7</v>
      </c>
      <c r="E3" s="81">
        <v>7.8</v>
      </c>
      <c r="F3" s="81">
        <v>10.4</v>
      </c>
      <c r="G3" s="164">
        <v>23.7</v>
      </c>
      <c r="H3" s="143">
        <v>29.5</v>
      </c>
    </row>
    <row r="4" spans="1:8">
      <c r="A4" s="34" t="s">
        <v>92</v>
      </c>
      <c r="B4" s="81">
        <v>6.4</v>
      </c>
      <c r="C4" s="81">
        <v>6.7</v>
      </c>
      <c r="D4" s="81">
        <v>7.2</v>
      </c>
      <c r="E4" s="81">
        <v>1.5</v>
      </c>
      <c r="F4" s="81">
        <v>2.5</v>
      </c>
      <c r="G4" s="164">
        <v>5.8</v>
      </c>
      <c r="H4" s="143">
        <v>6.6</v>
      </c>
    </row>
    <row r="5" spans="1:8">
      <c r="A5" s="34" t="s">
        <v>93</v>
      </c>
      <c r="B5" s="116">
        <v>287962</v>
      </c>
      <c r="C5" s="116">
        <v>295427</v>
      </c>
      <c r="D5" s="116">
        <v>285806</v>
      </c>
      <c r="E5" s="116">
        <v>217888</v>
      </c>
      <c r="F5" s="116">
        <v>261299</v>
      </c>
      <c r="G5" s="172">
        <v>250637</v>
      </c>
      <c r="H5" s="144">
        <v>245009</v>
      </c>
    </row>
    <row r="6" spans="1:8" ht="16.5">
      <c r="A6" s="34" t="s">
        <v>96</v>
      </c>
      <c r="B6" s="116">
        <v>26496620</v>
      </c>
      <c r="C6" s="116">
        <v>29238913</v>
      </c>
      <c r="D6" s="116">
        <v>33716888</v>
      </c>
      <c r="E6" s="116">
        <v>9343564</v>
      </c>
      <c r="F6" s="116">
        <v>12126907</v>
      </c>
      <c r="G6" s="172">
        <v>25365324</v>
      </c>
      <c r="H6" s="144">
        <v>31236608</v>
      </c>
    </row>
    <row r="7" spans="1:8" ht="30">
      <c r="A7" s="34" t="s">
        <v>94</v>
      </c>
      <c r="B7" s="116">
        <v>224568</v>
      </c>
      <c r="C7" s="116">
        <v>241004</v>
      </c>
      <c r="D7" s="116">
        <v>266802</v>
      </c>
      <c r="E7" s="116">
        <v>95880</v>
      </c>
      <c r="F7" s="116">
        <v>111567</v>
      </c>
      <c r="G7" s="172">
        <v>188412</v>
      </c>
      <c r="H7" s="144">
        <v>221095</v>
      </c>
    </row>
    <row r="8" spans="1:8" ht="31.5">
      <c r="A8" s="34" t="s">
        <v>98</v>
      </c>
      <c r="B8" s="116">
        <v>4959</v>
      </c>
      <c r="C8" s="116">
        <v>5330</v>
      </c>
      <c r="D8" s="116">
        <v>4907</v>
      </c>
      <c r="E8" s="116">
        <v>1579</v>
      </c>
      <c r="F8" s="116">
        <v>1933</v>
      </c>
      <c r="G8" s="173">
        <v>4396</v>
      </c>
      <c r="H8" s="247">
        <v>4619</v>
      </c>
    </row>
    <row r="9" spans="1:8" ht="30">
      <c r="A9" s="34" t="s">
        <v>97</v>
      </c>
      <c r="B9" s="12" t="s">
        <v>235</v>
      </c>
      <c r="C9" s="12" t="s">
        <v>236</v>
      </c>
      <c r="D9" s="12" t="s">
        <v>236</v>
      </c>
      <c r="E9" s="12" t="s">
        <v>236</v>
      </c>
      <c r="F9" s="12" t="s">
        <v>237</v>
      </c>
      <c r="G9" s="164" t="s">
        <v>238</v>
      </c>
      <c r="H9" s="143" t="s">
        <v>238</v>
      </c>
    </row>
    <row r="10" spans="1:8" ht="16.5">
      <c r="A10" s="34" t="s">
        <v>99</v>
      </c>
      <c r="B10" s="116">
        <v>4328</v>
      </c>
      <c r="C10" s="116">
        <v>4555</v>
      </c>
      <c r="D10" s="116">
        <v>5341</v>
      </c>
      <c r="E10" s="116">
        <v>4936</v>
      </c>
      <c r="F10" s="116">
        <v>4376</v>
      </c>
      <c r="G10" s="173">
        <v>4478</v>
      </c>
      <c r="H10" s="144">
        <v>4780</v>
      </c>
    </row>
    <row r="11" spans="1:8" ht="16.5">
      <c r="A11" s="34" t="s">
        <v>100</v>
      </c>
      <c r="B11" s="116">
        <v>3133</v>
      </c>
      <c r="C11" s="116">
        <v>3159</v>
      </c>
      <c r="D11" s="116">
        <v>3172</v>
      </c>
      <c r="E11" s="116">
        <v>3057</v>
      </c>
      <c r="F11" s="116">
        <v>2765</v>
      </c>
      <c r="G11" s="173">
        <v>2671</v>
      </c>
      <c r="H11" s="247">
        <v>2754</v>
      </c>
    </row>
    <row r="12" spans="1:8" ht="17.25" thickBot="1">
      <c r="A12" s="36" t="s">
        <v>101</v>
      </c>
      <c r="B12" s="120">
        <v>5461</v>
      </c>
      <c r="C12" s="120">
        <v>5958</v>
      </c>
      <c r="D12" s="120">
        <v>6805</v>
      </c>
      <c r="E12" s="120">
        <v>6182</v>
      </c>
      <c r="F12" s="120">
        <v>5384</v>
      </c>
      <c r="G12" s="174">
        <v>6199</v>
      </c>
      <c r="H12" s="171">
        <v>6692</v>
      </c>
    </row>
    <row r="13" spans="1:8" ht="15.75" thickBot="1"/>
    <row r="14" spans="1:8" ht="15" customHeight="1">
      <c r="A14" s="214" t="s">
        <v>102</v>
      </c>
      <c r="B14" s="215"/>
      <c r="C14" s="215"/>
      <c r="D14" s="215"/>
      <c r="E14" s="215"/>
      <c r="F14" s="215"/>
      <c r="G14" s="215"/>
      <c r="H14" s="216"/>
    </row>
    <row r="15" spans="1:8">
      <c r="A15" s="217"/>
      <c r="B15" s="218"/>
      <c r="C15" s="218"/>
      <c r="D15" s="218"/>
      <c r="E15" s="218"/>
      <c r="F15" s="218"/>
      <c r="G15" s="218"/>
      <c r="H15" s="219"/>
    </row>
    <row r="16" spans="1:8">
      <c r="A16" s="217"/>
      <c r="B16" s="218"/>
      <c r="C16" s="218"/>
      <c r="D16" s="218"/>
      <c r="E16" s="218"/>
      <c r="F16" s="218"/>
      <c r="G16" s="218"/>
      <c r="H16" s="219"/>
    </row>
    <row r="17" spans="1:8">
      <c r="A17" s="217"/>
      <c r="B17" s="218"/>
      <c r="C17" s="218"/>
      <c r="D17" s="218"/>
      <c r="E17" s="218"/>
      <c r="F17" s="218"/>
      <c r="G17" s="218"/>
      <c r="H17" s="219"/>
    </row>
    <row r="18" spans="1:8">
      <c r="A18" s="217"/>
      <c r="B18" s="218"/>
      <c r="C18" s="218"/>
      <c r="D18" s="218"/>
      <c r="E18" s="218"/>
      <c r="F18" s="218"/>
      <c r="G18" s="218"/>
      <c r="H18" s="219"/>
    </row>
    <row r="19" spans="1:8">
      <c r="A19" s="217"/>
      <c r="B19" s="218"/>
      <c r="C19" s="218"/>
      <c r="D19" s="218"/>
      <c r="E19" s="218"/>
      <c r="F19" s="218"/>
      <c r="G19" s="218"/>
      <c r="H19" s="219"/>
    </row>
    <row r="20" spans="1:8" ht="32.25" customHeight="1" thickBot="1">
      <c r="A20" s="220"/>
      <c r="B20" s="221"/>
      <c r="C20" s="221"/>
      <c r="D20" s="221"/>
      <c r="E20" s="221"/>
      <c r="F20" s="221"/>
      <c r="G20" s="221"/>
      <c r="H20" s="222"/>
    </row>
  </sheetData>
  <mergeCells count="1">
    <mergeCell ref="A14:H20"/>
  </mergeCells>
  <phoneticPr fontId="13" type="noConversion"/>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Selected key data</vt:lpstr>
      <vt:lpstr>Materiality Matrix</vt:lpstr>
      <vt:lpstr>Sustainability organisation</vt:lpstr>
      <vt:lpstr>Sustainable Development Goals</vt:lpstr>
      <vt:lpstr>EU taxonomy</vt:lpstr>
      <vt:lpstr>Area covered by Vienna Airport</vt:lpstr>
      <vt:lpstr>Catchment area</vt:lpstr>
      <vt:lpstr>Group companies of FWAG</vt:lpstr>
      <vt:lpstr>Operating indicators</vt:lpstr>
      <vt:lpstr>Financial indicators</vt:lpstr>
      <vt:lpstr>Employees key indicators</vt:lpstr>
      <vt:lpstr>Parental leave and return ratio</vt:lpstr>
      <vt:lpstr>Amount spent on training</vt:lpstr>
      <vt:lpstr>Employee turnover 2017–2023</vt:lpstr>
      <vt:lpstr>New employees 2017–2023</vt:lpstr>
      <vt:lpstr>Apprentices at Flughafen Wien </vt:lpstr>
      <vt:lpstr>Occupational health and safety</vt:lpstr>
      <vt:lpstr>Key data energy consumption</vt:lpstr>
      <vt:lpstr>FWAG total energy requirement</vt:lpstr>
      <vt:lpstr>FWAG total energy requirements </vt:lpstr>
      <vt:lpstr>FWAG water consumption</vt:lpstr>
      <vt:lpstr>Aircraft de-icing 2017–2023</vt:lpstr>
      <vt:lpstr>FWAG Waste 2017–2023</vt:lpstr>
      <vt:lpstr>FWAG CO2 emissions in tonnes</vt:lpstr>
      <vt:lpstr>CO2 emissions by Scope</vt:lpstr>
      <vt:lpstr>Airborne emissions 2017–2023</vt:lpstr>
      <vt:lpstr>Area of the flight noise zone</vt:lpstr>
      <vt:lpstr>Modal split at Vienna Airport</vt:lpstr>
      <vt:lpstr>Key data Vöslau Airport</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2024-11-20T11:43:14Z</dcterms:modified>
</cp:coreProperties>
</file>